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ttps://rkik-edhs.mil.intra/dhs/Active/dav/applications/1/lists/1/items/392258/files/1/"/>
    </mc:Choice>
  </mc:AlternateContent>
  <xr:revisionPtr revIDLastSave="0" documentId="13_ncr:1_{80B71BC5-24B2-47C7-8A1E-5C65C8E9C3D3}"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_FilterDatabase" localSheetId="0" hidden="1">Sheet1!$A$21:$I$136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62" i="1" l="1"/>
  <c r="I25" i="1"/>
  <c r="I26" i="1"/>
  <c r="I27" i="1"/>
  <c r="I111" i="1"/>
  <c r="I115" i="1"/>
  <c r="I100" i="1"/>
  <c r="I92" i="1"/>
  <c r="F89" i="1"/>
  <c r="I89" i="1"/>
  <c r="F88" i="1"/>
  <c r="I88" i="1" s="1"/>
  <c r="F86" i="1"/>
  <c r="I86" i="1"/>
  <c r="F76" i="1"/>
  <c r="I76" i="1" s="1"/>
  <c r="F75" i="1"/>
  <c r="I75" i="1" s="1"/>
  <c r="F74" i="1"/>
  <c r="I74" i="1"/>
  <c r="I69" i="1"/>
  <c r="I132" i="1"/>
  <c r="I24" i="1"/>
  <c r="I23" i="1"/>
  <c r="I22" i="1"/>
  <c r="I65" i="1"/>
  <c r="I113" i="1"/>
  <c r="I94" i="1"/>
  <c r="I30" i="1"/>
  <c r="I31" i="1"/>
  <c r="I39" i="1"/>
  <c r="I40" i="1"/>
  <c r="I41" i="1"/>
  <c r="I99" i="1"/>
  <c r="I83" i="1"/>
  <c r="I84" i="1"/>
  <c r="I85" i="1"/>
  <c r="I54" i="1"/>
  <c r="I48" i="1"/>
  <c r="I50" i="1"/>
  <c r="I49" i="1"/>
  <c r="I42" i="1"/>
  <c r="I96" i="1"/>
  <c r="I64" i="1"/>
  <c r="I38" i="1"/>
  <c r="I37" i="1"/>
  <c r="I118" i="1"/>
  <c r="I121" i="1"/>
  <c r="I116" i="1"/>
  <c r="I114" i="1"/>
  <c r="I112" i="1"/>
  <c r="I110" i="1"/>
  <c r="I101" i="1"/>
  <c r="I128" i="1"/>
  <c r="I36" i="1"/>
  <c r="I93" i="1"/>
  <c r="I98" i="1"/>
  <c r="F119" i="1"/>
  <c r="I119" i="1" s="1"/>
  <c r="I51" i="1"/>
  <c r="I57" i="1"/>
  <c r="I56" i="1"/>
  <c r="I67" i="1"/>
  <c r="I68" i="1"/>
  <c r="I70" i="1"/>
  <c r="I71" i="1"/>
  <c r="I72" i="1"/>
  <c r="I73" i="1"/>
  <c r="I47" i="1"/>
  <c r="I46" i="1"/>
  <c r="I55" i="1"/>
  <c r="I52" i="1"/>
  <c r="I53" i="1"/>
  <c r="I117" i="1"/>
  <c r="I80" i="1"/>
  <c r="I78" i="1"/>
  <c r="I79" i="1"/>
  <c r="I66" i="1"/>
  <c r="I133" i="1"/>
  <c r="I135" i="1"/>
  <c r="I90" i="1"/>
  <c r="I91" i="1"/>
  <c r="I28" i="1"/>
  <c r="I29" i="1"/>
  <c r="I32" i="1"/>
  <c r="I33" i="1"/>
  <c r="I34" i="1"/>
  <c r="I35" i="1"/>
  <c r="I43" i="1"/>
  <c r="I44" i="1"/>
  <c r="I45" i="1"/>
  <c r="I58" i="1"/>
  <c r="I59" i="1"/>
  <c r="I60" i="1"/>
  <c r="I61" i="1"/>
  <c r="I63" i="1"/>
  <c r="I77" i="1"/>
  <c r="I95" i="1"/>
  <c r="I97" i="1"/>
  <c r="I106" i="1"/>
  <c r="I105" i="1"/>
  <c r="I102" i="1"/>
  <c r="I103" i="1"/>
  <c r="I104" i="1"/>
  <c r="I107" i="1"/>
  <c r="I108" i="1"/>
  <c r="I109" i="1"/>
  <c r="I81" i="1"/>
  <c r="I82" i="1"/>
  <c r="I87" i="1"/>
  <c r="I120" i="1"/>
  <c r="I122" i="1"/>
  <c r="I123" i="1"/>
  <c r="I124" i="1"/>
  <c r="I125" i="1"/>
  <c r="I126" i="1"/>
  <c r="I127" i="1"/>
  <c r="I129" i="1"/>
  <c r="I130" i="1"/>
  <c r="I131" i="1"/>
  <c r="I134" i="1"/>
  <c r="I136" i="1" l="1"/>
</calcChain>
</file>

<file path=xl/sharedStrings.xml><?xml version="1.0" encoding="utf-8"?>
<sst xmlns="http://schemas.openxmlformats.org/spreadsheetml/2006/main" count="542" uniqueCount="298">
  <si>
    <t xml:space="preserve">Pakkumuse vorm, tehniline kirjeldus (osa 2 „Ehituspoe kaupade (va elektrikaubad) ostmine (KHL 2a KV)”)
</t>
  </si>
  <si>
    <t xml:space="preserve">NB! Tabelis toodud kogused on orienteeruvad ja esitatud pakkumuste võrreldavuse tagamiseks, ostja ei kohustu samas mahus kaupu ostma. </t>
  </si>
  <si>
    <r>
      <t xml:space="preserve">Tabel on varustatud vajalike valemitega, </t>
    </r>
    <r>
      <rPr>
        <b/>
        <sz val="11"/>
        <color rgb="FFFF0000"/>
        <rFont val="Calibri"/>
        <family val="2"/>
        <charset val="186"/>
        <scheme val="minor"/>
      </rPr>
      <t>pakkuja täidab kõik kollased lahtrid</t>
    </r>
    <r>
      <rPr>
        <sz val="11"/>
        <color theme="1"/>
        <rFont val="Calibri"/>
        <family val="2"/>
        <charset val="186"/>
        <scheme val="minor"/>
      </rPr>
      <t xml:space="preserve"> ning kannab rohelise lahtri väärtuse (maksumus kokku km-ta) riigihangete registri hindamiskriteeriumite lehele. Pakkujal ei ole lubatud tabelit muuta.</t>
    </r>
  </si>
  <si>
    <t>Raamlepingus fikseeritud toote maksimaalne hind* - raamlepingus lisas 2 fikseeritud kauba maksimaalne ühikuhind veerus G nimetusega "Toote 1 tk hind km-ta koos allahindlusega**". Pakkuja peab sisestama sama hinna, mis on fikseeritud raamlepingus. Lahtri täitmine on vajalik, et pakkuja ei saaks sisestada hankelepingu toote maksumuseks kõrgemat hinda kui lubatud.</t>
  </si>
  <si>
    <r>
      <t xml:space="preserve">Toote 1 tk hind** - märkida käibemaksuta ja maksimaalselt 2 kohta peale koma. See hind fikseeritakse hankelepingus ühikuhinnana kogu hankelepingu perioodiks ja peab olema ostjale lõplik, sh sisaldama kõiki vajalikke kulusid. </t>
    </r>
    <r>
      <rPr>
        <b/>
        <sz val="11"/>
        <color rgb="FFFF0000"/>
        <rFont val="Calibri"/>
        <family val="2"/>
        <charset val="186"/>
        <scheme val="minor"/>
      </rPr>
      <t>Toodete puhul, mille hind on fikseeritud</t>
    </r>
    <r>
      <rPr>
        <sz val="11"/>
        <rFont val="Calibri"/>
        <family val="2"/>
        <charset val="186"/>
        <scheme val="minor"/>
      </rPr>
      <t xml:space="preserve"> </t>
    </r>
    <r>
      <rPr>
        <b/>
        <sz val="11"/>
        <color rgb="FFFF0000"/>
        <rFont val="Calibri"/>
        <family val="2"/>
        <charset val="186"/>
        <scheme val="minor"/>
      </rPr>
      <t>raamlepingus, ei või pakutav hind ületada raamlepingus pakutud maksimaalset hinda</t>
    </r>
    <r>
      <rPr>
        <sz val="11"/>
        <rFont val="Calibri"/>
        <family val="2"/>
        <charset val="186"/>
        <scheme val="minor"/>
      </rPr>
      <t xml:space="preserve">. Pakkuja peab arvestama, et kauba kogused tabelis ei ole siduvad ja transport ja mahalaadimine ostja poolt määratud asukohta (sh vajadusel konkreetsesse ruumi) on ostjale ilma täiendava tasuta ehk müüja kulul. </t>
    </r>
  </si>
  <si>
    <t>Müüja kohustub esitama ostjale pakutud toodete osas lisainformatsiooni, sh näiteks KN kood, päritolumaa, tarnija tootekood, EAN kood vms.</t>
  </si>
  <si>
    <t>Ostjal on õigus osta hankelepingu alt ka teisi tooteid, mida ei ole allpool toodud tabelis fikseeritud, kuid mis kuuluvad tabelis toodud tootegruppidesse. Nendele kaupadele peab rakenduma vähemalt raamlepingus fikseeritud allahindlusprotsent avalikust (kaupluse) hinnakirjast ning kaupade objektile toimetamine peab olema tasuta.</t>
  </si>
  <si>
    <t>Ostjal on õigus osta kaupu vajadusel ka hankelepingu väliselt, sh raamlepingu punktis 4.6 toodud juhtudel ning näiteks kui ühte toodet ostetakse ühekordse ostuna suures koguses (nt saematerjali või kaminapuude või okastraadi ühekordse tellimuse suurus on üle 2000 euro käibemaksuta)</t>
  </si>
  <si>
    <t>Pakkuja nimi ja registrikood:</t>
  </si>
  <si>
    <t>Decora AS 10150195</t>
  </si>
  <si>
    <t>HL jrk nr</t>
  </si>
  <si>
    <t>RL jrk nr</t>
  </si>
  <si>
    <t>Tootegrupp</t>
  </si>
  <si>
    <t>Toode ja miinimumnõuded</t>
  </si>
  <si>
    <t>Pakutava toote nimi, tootja ja kirjeldus (esitatud info peab võimaldama hankijal üheselt hinnata pakutava kauba vastavust miinimumnõuetele)</t>
  </si>
  <si>
    <t>Kogus</t>
  </si>
  <si>
    <t>Raamlepingus (lisas 2 veerus G) fikseeritud toote maksimaalne hind*</t>
  </si>
  <si>
    <t>Toote 1 tk hind km-ta**</t>
  </si>
  <si>
    <t>Maksumus km-ta</t>
  </si>
  <si>
    <t>Täpsustused - küsimused</t>
  </si>
  <si>
    <t>Täpsustused - vastused</t>
  </si>
  <si>
    <t>Üldehitus- ja viimistluskaubad</t>
  </si>
  <si>
    <t>teip, maalriteip (valge paber), 24-25 mm x 50 m</t>
  </si>
  <si>
    <t>Teip maalri 24mmx50m valge</t>
  </si>
  <si>
    <t>teip, maalriteip (valge paber), 48-50 mm x 50 m</t>
  </si>
  <si>
    <t>Teip maalri 48mmx50m valge</t>
  </si>
  <si>
    <t>teip, niiskuskindel, 48-50 mm x 50 m, hall</t>
  </si>
  <si>
    <t>Teip niiskuskindel 48mmx50m hall</t>
  </si>
  <si>
    <t>-</t>
  </si>
  <si>
    <t>teip, niiskuskindel, 48-50 mm x 50 m, must</t>
  </si>
  <si>
    <t>Teip niiskuskindel 48mmx50m must</t>
  </si>
  <si>
    <t>teip, pakketeip, läbipaistev, 48-50 mm x 66 m</t>
  </si>
  <si>
    <t>Teip pakke 48mmx66m läbipaistev</t>
  </si>
  <si>
    <t>teip, kahepoolne, kasutamiseks nii sise- kui välistingimustes, 19 mm x 5 m</t>
  </si>
  <si>
    <t>Teip kahepoolne 19mmx5m sinine</t>
  </si>
  <si>
    <t>kas kasutamiseks nii sise- kui välistingimustes?</t>
  </si>
  <si>
    <t>Tootja kirjutab: Väga hea nake, nihkekindlus ja sobivus
erinevatele ilmastikutingimustele. Tegemist on spetsiaalse teibiga ehisliistude, profiilide, siltide jne kinnitamiseks.</t>
  </si>
  <si>
    <t>teip, laiguline, ilmastikukindel, 48-50 mm x 25 m</t>
  </si>
  <si>
    <t>Teip niiskuskindel Geko USA 50mm/25m</t>
  </si>
  <si>
    <t>liim, kiirliim min 3 g</t>
  </si>
  <si>
    <t>Moment Super universal liquid 3g</t>
  </si>
  <si>
    <t>liim, PVA, 1 l/1 kg</t>
  </si>
  <si>
    <t>Liim universaalne PVA, 1 kg, valge</t>
  </si>
  <si>
    <t>immutusvahend puidule, pruun või roheline, min 9 l, kaitseb mädanemise, hallituse eest</t>
  </si>
  <si>
    <t>Protect Green 9L</t>
  </si>
  <si>
    <t>värv, aerosool, must, matt, RAL 9021, min 400 ml</t>
  </si>
  <si>
    <t>Maskeerimisvärv Camouflage RAL9021 must 400ml</t>
  </si>
  <si>
    <t>kas matt?</t>
  </si>
  <si>
    <t>See on matt</t>
  </si>
  <si>
    <t>värv, aerosool, kollane, matt, RAL 1021, min 400 ml</t>
  </si>
  <si>
    <t>Aerosool akrüülvärv kollane matt RAL 1021 400ml</t>
  </si>
  <si>
    <t>värv, aerosool, punane, matt, RAL 3000 või 3020, min 400 ml</t>
  </si>
  <si>
    <t>Aerosool akrüülvärv punane matt RAL 3020 400ml</t>
  </si>
  <si>
    <t>värv, aerosool, roheline, matt, RAL 6031, min 400 ml</t>
  </si>
  <si>
    <t>Maskeerimisvärv Camouflage RAL6031 roheline 400ml</t>
  </si>
  <si>
    <t>värv, aerosool, sinine, matt, RAL 5010, min 400ml</t>
  </si>
  <si>
    <t>Aerosool akrüülvärv sinine matt RAL 5010 400ml</t>
  </si>
  <si>
    <t>värv, aerosool, pruun, matt, RAL 8027, min 400 ml</t>
  </si>
  <si>
    <t>Aerosool akrüülvärv pruun matt RAL 8027 400ml</t>
  </si>
  <si>
    <t>värv, aerosool, valge, matt, RAL 9010, min 400 ml</t>
  </si>
  <si>
    <t>Aerosool akrüülvärv valge matt RAL 9010 400ml</t>
  </si>
  <si>
    <t>denatureeritud piiritus, spetsiaalne vedelik priimuste ja piirituslampide täitmisek, min 0,5 l pakend</t>
  </si>
  <si>
    <t>Denatureeritud piiritus Profix 0,5L</t>
  </si>
  <si>
    <t>karukeel 100mmx10m punane</t>
  </si>
  <si>
    <t>Karukeel 100x10m punane</t>
  </si>
  <si>
    <t>karukeel 100mmx10m roheline</t>
  </si>
  <si>
    <t>Karukeel 100x10m roheline</t>
  </si>
  <si>
    <t>puitlaastplaat, OSB-3, 8x1250x2500 mm</t>
  </si>
  <si>
    <t>OSB-3 plaat 8x1250x2500mm</t>
  </si>
  <si>
    <t>puitlaastplaat, OSB-3, 10x1250x2500 mm</t>
  </si>
  <si>
    <t>OSB-3 plaat 10x1250x2500mm</t>
  </si>
  <si>
    <t>puitlaastplaat, OSB-3, 12x1250x2500 mm</t>
  </si>
  <si>
    <t>OSB-3 plaat 12x1250x2500mm</t>
  </si>
  <si>
    <t>puitlaastplaat, OSB-3, 22x1250x2500 mm</t>
  </si>
  <si>
    <t>OSB-3 plaat 22x1250x2500mm</t>
  </si>
  <si>
    <t>puitkiudplaat (soome papp), 3,2x1220x2440 mm, 1 tk</t>
  </si>
  <si>
    <t>Puitkiudplaat 3,2x1220x2440mm</t>
  </si>
  <si>
    <t>vineer, okaspuu, III/III, min 6x1250x2500 mm, 1 tk</t>
  </si>
  <si>
    <t>VINEER mänd III/III 6x2500x1250mm</t>
  </si>
  <si>
    <t>vineer, okaspuu, III/III, min 12x1250x2500 mm, 1 tk</t>
  </si>
  <si>
    <t>VINEER mänd III/III 12x2500x1250mm</t>
  </si>
  <si>
    <t xml:space="preserve">vineer veekindel ehk filmi F/F, min 10x1250x2500 mm, 1 tk </t>
  </si>
  <si>
    <t>Filmi 12x1250x2500mm F/F kask</t>
  </si>
  <si>
    <t xml:space="preserve">vineer veekindel ehk filmi F/F, min 15x1250x2500 mm, 1 tk </t>
  </si>
  <si>
    <t>Filmi 15x1250x2500mm F/F kask</t>
  </si>
  <si>
    <t xml:space="preserve">vineer veekindel ehk filmi F/F, min 21x1250x2500 mm, 1 tk </t>
  </si>
  <si>
    <t>Filmi 21x1250x2500 mm F/F kask</t>
  </si>
  <si>
    <t>pruss 50x50 mmxerinevad pikkused, hind pakkuda 3000 mm 1 tk</t>
  </si>
  <si>
    <t>SAEMAT. 50x50 KD L=3,0m</t>
  </si>
  <si>
    <t>pruss, 50x100 mmxerinevad pikkused, hind pakkuda 3000 mm 1 tk</t>
  </si>
  <si>
    <t>SAEMAT. 50x100 KD L=3,0m</t>
  </si>
  <si>
    <t>pruss, 50x150 mmxerinevad pikkused, hind pakkuda 3000 mm 1 tk</t>
  </si>
  <si>
    <t>SAEMAT. 50x150 KD L=3,0m</t>
  </si>
  <si>
    <t>pruss, hööveldatud, kuiv, 44-45x44-45 mmxerinevad pikkused, hind pakkuda 3000 mm</t>
  </si>
  <si>
    <t>HÖÖVELMAT. 45x45 3,0m 4xR3</t>
  </si>
  <si>
    <t>kas kuiv?</t>
  </si>
  <si>
    <t>Kuna höövelmaterjal, siis kuiv</t>
  </si>
  <si>
    <t>laud kuivatatud, 22x100xerinevad pikkused, hind pakkuda 3000 mm</t>
  </si>
  <si>
    <t>LAUD 100mm. KD L=3,0m</t>
  </si>
  <si>
    <t>kas paksus 22 mm?</t>
  </si>
  <si>
    <t>Paksus 22mm</t>
  </si>
  <si>
    <t>laud kuivatatud, 22x50xerinevad pikkused, hind pakkuda 3000 mm</t>
  </si>
  <si>
    <t>LAUD 50mm KD L=3,0m</t>
  </si>
  <si>
    <t>kuivbetoon vee- ja külmakindel 25 kg</t>
  </si>
  <si>
    <t>Sakret kuivbetoon BF 25kg talvine</t>
  </si>
  <si>
    <t>kas hankija võib asendada RL max hinnaga (2,88 eur km-ta)vastavalt vastavustingimusele?</t>
  </si>
  <si>
    <t>Võib asendada</t>
  </si>
  <si>
    <t>Rauakaubad ja kinnitusvahendid</t>
  </si>
  <si>
    <t>traat, sidumistraat 2 mm, kuumtsingitud, 5 kg (ca 203 m rullis)</t>
  </si>
  <si>
    <t>Traat 2mm HDG 5kg ca 203m</t>
  </si>
  <si>
    <t>traat, sidumistraat 4 mm, kuumtsingitud, 5 kg (ca 51 m rullis)</t>
  </si>
  <si>
    <t>Traat 4mm HDG 5kg ca 51m</t>
  </si>
  <si>
    <t>traat, sidumistraat, 4mm, põletatud traat, 90 kg (ca 90 kg rull)</t>
  </si>
  <si>
    <t>Traat põletatud 4,0mm 90kg</t>
  </si>
  <si>
    <t>traat, sidumistraat, 4mm, põletatud traat, 10-20 kg (vastavalt tellimusele, hind pakkuda 10 kg kohta)</t>
  </si>
  <si>
    <t>Traat põletatud 4,0mm väike rull 10kg</t>
  </si>
  <si>
    <t>traat, okastraat, 1,7 mm, 250 m</t>
  </si>
  <si>
    <t>Okastraat 1,7mm 250m</t>
  </si>
  <si>
    <t>traat, sidumistraat/miinitraat, tume/matt, 0,8mmx50 m, tumeroheline, 1 tk</t>
  </si>
  <si>
    <t>Sidumistraat aiavõrgule roheline 0,8mm 50m</t>
  </si>
  <si>
    <t xml:space="preserve">puidukruvi, 4x40mm, peitpea, min C3, torx, 200-300 tk/pakis, pakendi suurus ja hind tuua välja tulbas E, hind pakkuda arvestusega 250 tk/pakis </t>
  </si>
  <si>
    <t>Puidukruvi pp 4,0x40 C3 250tk</t>
  </si>
  <si>
    <t>kas torx?</t>
  </si>
  <si>
    <t>Torx</t>
  </si>
  <si>
    <t xml:space="preserve">puidukruvi, 4,5x40mm, peitpea, min C4, torx, 200-300 tk/pakis, pakendi suurus ja hind tuua välja tulbas E, hind pakkuda arvestusega 250 tk/pakis </t>
  </si>
  <si>
    <t>Puidukruvi pp 4,5x40 C4 250tk</t>
  </si>
  <si>
    <t xml:space="preserve">puidukruvi, 4,5x40mm, peitpea, min C3, torx, 200-300 tk/pakis, pakendi suurus ja hind tuua välja tulbas E, hind pakkuda arvestusega 250 tk/pakis </t>
  </si>
  <si>
    <t>Puidukruvi pp 4,5x40 C3 250tk</t>
  </si>
  <si>
    <t xml:space="preserve">puidukruvi, 5x60mm, peitpea, min C2, torx, 200-300 tk/pakis, pakendi suurus ja hind tuua välja tulbas E, hind pakkuda arvestusega 250 tk/pakis </t>
  </si>
  <si>
    <t>Puidukruvi ppk 5,0x 60 C2 250tk</t>
  </si>
  <si>
    <t xml:space="preserve">puidukruvi, 5x70mm, peitpea, min C3, torx, 200-300 tk/pakis, pakendi suurus ja hind tuua välja tulbas E, hind pakkuda arvestusega 250 tk/pakis </t>
  </si>
  <si>
    <t>Puidukruvi pp 5,0x 70 C3 250tk</t>
  </si>
  <si>
    <t>puidukruvi, 5x80mm, peitpea, min C3, torx, 100 tk</t>
  </si>
  <si>
    <t>Puidukruvi pp 5,0x 80 C3 100tk</t>
  </si>
  <si>
    <t>puidukruvi, 5x100 mm,  peitpea, min C3, torx, 100 tk</t>
  </si>
  <si>
    <t>Puidukruvi pp 5,0x100 C3 100tk</t>
  </si>
  <si>
    <t>puidukruvi, 6x120mm, peitpea, min C3, torx, 100 tk</t>
  </si>
  <si>
    <t>Puidukruvi pp 6,0x120 C3 100tk</t>
  </si>
  <si>
    <t>nael, 2x40 mm, must, 1 kg</t>
  </si>
  <si>
    <t>Nael must 2,0x40 1kg</t>
  </si>
  <si>
    <t>nael, 2,5x60 mm, must, 1 kg</t>
  </si>
  <si>
    <t>Nael must 2,5x60 1kg</t>
  </si>
  <si>
    <t>nael, 4x100 mm, must, 1 kg</t>
  </si>
  <si>
    <t>Nael must 4,0x100 1kg</t>
  </si>
  <si>
    <t>nael, 5x150 mm, must, 1 kg</t>
  </si>
  <si>
    <t>Nael must 5,0x150 1kg</t>
  </si>
  <si>
    <t>nael, 6x200 mm, must, 1 kg</t>
  </si>
  <si>
    <t>Nael must 6,0x200 1kg</t>
  </si>
  <si>
    <t>naelutusnurk, 100x100x55x2,5mm, ZN, 1 tk</t>
  </si>
  <si>
    <t>Nurgik 100x100x55x2,5mm tugevdusega</t>
  </si>
  <si>
    <t>kas ZN?</t>
  </si>
  <si>
    <t>ZN</t>
  </si>
  <si>
    <t>naelutusnurk, 80x80x100x2,5mm, ZN, 1 tk</t>
  </si>
  <si>
    <t>Nurgik 80x80x100x2,5mm</t>
  </si>
  <si>
    <t>naelutusplaat, 80x200x2mm, ZN, 1 tk</t>
  </si>
  <si>
    <t>Naelutusplaat 200x80x2,0mm</t>
  </si>
  <si>
    <t>ehituskoba, 6-6,5x200 mm, must</t>
  </si>
  <si>
    <t>Ehituskoba 6x200 mm must</t>
  </si>
  <si>
    <t>ehituskoba, 8x270 mm, must</t>
  </si>
  <si>
    <t>Ehituskoba 8x270 mm must</t>
  </si>
  <si>
    <t>ehituskoba, 8x270 mm, ZN</t>
  </si>
  <si>
    <t>Ehituskoba 8x270 mm ZN</t>
  </si>
  <si>
    <t>ehituskoba, 10x320 mm, must</t>
  </si>
  <si>
    <t>Ehituskoba 10x320 mm must</t>
  </si>
  <si>
    <t>ehituskoba, 10x320 mm, ZN</t>
  </si>
  <si>
    <t>Ehituskoba 10x320 mm ZN</t>
  </si>
  <si>
    <t>tabalukk 38 mm raud</t>
  </si>
  <si>
    <t>Tabalukk 38mm raud</t>
  </si>
  <si>
    <t>tabalukk 40 mm kroom</t>
  </si>
  <si>
    <t>Tabalukk Val PL40C 40mm kroom</t>
  </si>
  <si>
    <t>tabalukk 32 mm raud pikk aas</t>
  </si>
  <si>
    <t>Tabalukk 32mm raud pikk aas</t>
  </si>
  <si>
    <t>tabalukk 32 mm raud</t>
  </si>
  <si>
    <t>Tabalukk 32mm raud</t>
  </si>
  <si>
    <t>köis, 4 mm, 20-25 m, punutud, polüpropüleen, militaar ja must, hind pakkuda 20 m kohta</t>
  </si>
  <si>
    <t>Köis 4mm 20m punutud</t>
  </si>
  <si>
    <t>kas polüpropüleen, kas saadaval nii militaar kui ka must?</t>
  </si>
  <si>
    <t>Saame pakkuda mõlemat, 4mm punutud köie materjal on polüpropüleen</t>
  </si>
  <si>
    <t>köis, 4 mm, 100-300 m, punutud, polüpropüleen, trummel, militaar ja must, hind pakkuda 300 m kohta</t>
  </si>
  <si>
    <t>Köis 4mm 300m punutud</t>
  </si>
  <si>
    <t>köis, veniv (Espander) 10mm must või roheline, 1 m</t>
  </si>
  <si>
    <t>Köis veniv Espander 10mm</t>
  </si>
  <si>
    <t>kas must või roheline?</t>
  </si>
  <si>
    <t>Must</t>
  </si>
  <si>
    <t>köis, veniv (Espander) 8mm must või roheline, 1 m</t>
  </si>
  <si>
    <t>Köis veniv Espander  8mm</t>
  </si>
  <si>
    <t>köis, veniv (Espander) 6mm must või roheline, 1 m</t>
  </si>
  <si>
    <t>Köis veniv Espander  6mm</t>
  </si>
  <si>
    <t>Tööriistad</t>
  </si>
  <si>
    <t>klambripüstol, 6-14 mm, kõrge vastupidavusega metallist korpus, lukustamisfunktsioon</t>
  </si>
  <si>
    <t>Rapid klambripüstol 6-14mm R33E</t>
  </si>
  <si>
    <t>klambripüstoli klambrid 13/8mm professionaalseks kasutamiseks, 2500 tk/pakis</t>
  </si>
  <si>
    <t>Rapid klambrid 13/ 8 2500tk kollane</t>
  </si>
  <si>
    <t>klambripüstoli klambrid 13/10mm professionaalseks kasutamiseks, 2500 tk/pakis</t>
  </si>
  <si>
    <t>Rapid klambrid 13/10 2500tk kollane</t>
  </si>
  <si>
    <t>klambripüstoli klambrid 13/14mm professionaalseks kasutamiseks, 2500 tk/pakis</t>
  </si>
  <si>
    <t>Rapid klambrid 13/14 2500tk kollane</t>
  </si>
  <si>
    <t>klambripüstoli klambrid 53/10mm professionaalseks kasutamiseks, 2500 tk/pakis</t>
  </si>
  <si>
    <t>Rapid klambrid 53/10 2500tk punane</t>
  </si>
  <si>
    <t>kirves X24-S Fiskars või samaväärne</t>
  </si>
  <si>
    <t>Kirves X24-S Fiskars</t>
  </si>
  <si>
    <t>kirvevars puit 70 cm, 1 tk</t>
  </si>
  <si>
    <t>Kirvevars 70cm kask</t>
  </si>
  <si>
    <t>gaas (butaan 70%, propaan 30%) 600ml, keermega</t>
  </si>
  <si>
    <t>Gaas butaan 70%, propaan 30% 600ml 336g</t>
  </si>
  <si>
    <t>gaasipõleti piezo süütajaga 600ml gaasidele</t>
  </si>
  <si>
    <t>Kemper põleti piezosüütega</t>
  </si>
  <si>
    <t>ohulint, kollane/must, min 70 mm x 200 m</t>
  </si>
  <si>
    <t>Ohulint 200m 70mm kollane/must</t>
  </si>
  <si>
    <t>ohulint, kollane/must, min 70 mm x 500 m</t>
  </si>
  <si>
    <t>Ohulint 500m 70mm kollane/must</t>
  </si>
  <si>
    <t>ohulint, punane/valge, min 70 mm x 100 m</t>
  </si>
  <si>
    <t>Ohulint 100m 70mm punane/valge</t>
  </si>
  <si>
    <t>ohulint, punane/valge, min 70 mm x 200 m</t>
  </si>
  <si>
    <t>Ohulint 200m 70mm punane/valge</t>
  </si>
  <si>
    <t>ohulint, sinine, min 70 mm x 250 m</t>
  </si>
  <si>
    <t>Ohulint 250m 75mm sinine</t>
  </si>
  <si>
    <t>ohulint, kollane, min 70 mm x 250 m</t>
  </si>
  <si>
    <t>Ohulint 250m 75mm kollane</t>
  </si>
  <si>
    <t>koormakate min 6x10m, roheline, min 70g/m2</t>
  </si>
  <si>
    <t>Koormakate  6x10m  70g/m² roheline</t>
  </si>
  <si>
    <t>koormakate min 6x10m, min 170g/m2</t>
  </si>
  <si>
    <t>Koormakate  6x10m 175g/m² valge</t>
  </si>
  <si>
    <t>koormakate min 4x6m, roheline, min 70g/m2</t>
  </si>
  <si>
    <t>Koormakate  4x6m  70g/m² roheline</t>
  </si>
  <si>
    <t>koormakate min 3x5m, roheline, min 70g/m2</t>
  </si>
  <si>
    <t>Koormakate  3x5m  70g/m² roheline</t>
  </si>
  <si>
    <t>koormakate min 8x10m, roheline, min 70g/m2</t>
  </si>
  <si>
    <t>Koormakate  8x10m  70g/m² roheline</t>
  </si>
  <si>
    <t>koormakate min 8x12m, min 170g/m2</t>
  </si>
  <si>
    <t>Koormakate  8x12m 175g/m² valge</t>
  </si>
  <si>
    <t>koormakummid min 8x1000mm, värvus tume (nt roheline, must, mustakirju), komplektis 2 tk, 1 komplekt</t>
  </si>
  <si>
    <t>Koormakinnituse rihmad 2 tk 1,2 m FASTER TOOLS</t>
  </si>
  <si>
    <t>kas värvus tume (nt roheline, must, mustakirju)?</t>
  </si>
  <si>
    <t>Sanitaar- ja keskkonnatehnika</t>
  </si>
  <si>
    <t>kanalisatsioonitoru PP, 40x1,8x2000mm, 1 tk</t>
  </si>
  <si>
    <t>Kanal.muhvtoru 40x1,8x2000 valge</t>
  </si>
  <si>
    <t>kas PP?</t>
  </si>
  <si>
    <t>PP</t>
  </si>
  <si>
    <t>kanalisatsioonitoru PVC, SN4, 110x3,2x1000mm, 1 tk</t>
  </si>
  <si>
    <t>Kanal.muhvtoru 110x3,2x1000 hall SN4</t>
  </si>
  <si>
    <t>kas PVC?</t>
  </si>
  <si>
    <t>PVC, oranz, välitingimusse</t>
  </si>
  <si>
    <t>Aiakaubad</t>
  </si>
  <si>
    <t>kasvuhoonekile, UV kindel, ilma kirjata, paksus min 0,12 mm, laius min 3000 mm, 150 m</t>
  </si>
  <si>
    <t>Kile 3000x0,12mm UV</t>
  </si>
  <si>
    <t>kas ilma kirjata? kas 150m?
kas hankija võib asendada RL max hinnaga (156 eur km-ta)vastavalt vastavustingimusele?</t>
  </si>
  <si>
    <t>Arvestus on 150m ja hinna võib muuta 156€ peale</t>
  </si>
  <si>
    <t>nöör, must, heinapalli, 4 kg, 2000 m rull</t>
  </si>
  <si>
    <t>Nöör heinapressi 2000m/kg 4kg must</t>
  </si>
  <si>
    <t>nöör, valge, heinapalli, 4 kg, 2000 m rull</t>
  </si>
  <si>
    <t>Heinapallinöör TEX2000 3mm,4kg. 2000m/rull, valge</t>
  </si>
  <si>
    <t>sääse- ja puugitõrjevahend 100 ml</t>
  </si>
  <si>
    <t>Sääse- ja puugitõrjevahend 100ml</t>
  </si>
  <si>
    <t>sipelga söödatoos</t>
  </si>
  <si>
    <t>Detia sipelga söödatoos</t>
  </si>
  <si>
    <t>aiamaa must muld, 60 l</t>
  </si>
  <si>
    <t>Muld Biolan 60L must aiamaa</t>
  </si>
  <si>
    <t>kalmuküünal, kaanega, min 24 h, valge, 1 tk</t>
  </si>
  <si>
    <t>Küünal haua kaanega 36h</t>
  </si>
  <si>
    <t>kas valge?</t>
  </si>
  <si>
    <t>Valge</t>
  </si>
  <si>
    <t>tikud, min 38 tk/toosis, 10 toosi/pakis</t>
  </si>
  <si>
    <t>Tuletikud 10tk/pk</t>
  </si>
  <si>
    <t>kas min 38 tk/toosis?</t>
  </si>
  <si>
    <t>Pakil kirjas 38 tikku</t>
  </si>
  <si>
    <t>õhupallid, erinevad värvid, 100 tk/pakis</t>
  </si>
  <si>
    <t>Õhupall d19cm 100tk värvivalik</t>
  </si>
  <si>
    <t>labidavars puidust min 90 cm, metallist käeavaga, 1 tk</t>
  </si>
  <si>
    <t>Labidavars metall 90cm käeavaga</t>
  </si>
  <si>
    <t>kas puit?</t>
  </si>
  <si>
    <t xml:space="preserve">Puidust vars ja käepide aga käepide hoidja metall </t>
  </si>
  <si>
    <t>lumelabidas SnowXpert või samaväärne</t>
  </si>
  <si>
    <t>Lumelabidas SnowXpert Fiskars</t>
  </si>
  <si>
    <t>lumesahk Fiskars SnowXpert või samaväärne</t>
  </si>
  <si>
    <t>Lumesahk SnowXpert Fiskars</t>
  </si>
  <si>
    <t xml:space="preserve">kaminapuu, lepp, võrkkotis, kuiv (niiskusesisaldus maksimaalselt 20%), ei tohi olla hallitanud, porised, mädanenud, ca 30 cm pikad, min 30 l kott. NB! ühiku hind pakkuda 30l kohta ja tulbas E tuua välja koti õige maksumus ja aluse maksumus </t>
  </si>
  <si>
    <t>kas kuiv (niiskusesisaldus maksimaalselt 20%), ei ole hallitanud, porised, mädanenud ja ca 30 cm pikad?
see on 40 l hind ehk 30 l hind on 3,09/4*3=2,32 (see on vajalik arvutuseks, et pakkumused oleks võrreldavad)
40L hind 3,09€ ja alus 60tk ehk 185,40€</t>
  </si>
  <si>
    <t>Tootja kodulehel kirjas nii, originaal alusel on 48 kotti
Kott 40l ja kaal ca 12,5 kg
Aluse mõõdud 900×1100 ja kõrgus 1800
Halu pikkus 29 cm (+/-1cm)
Maksimum niiskus 18%
Kaminapuud kuivatatud kuivatis
Veelkord täpsustus ja vastus: originaalalusel on 60 kotti ja alus maksaks siis 185,4€ + KM</t>
  </si>
  <si>
    <t>puitbrikett, hele kandiline, ei sisalda lisaaineid, niiskuse sisaldus alla 8%, tuha sisaldus mitte üle 0,7%, kütteväärtus vähemalt 4,8 MWh/t, pakendatud veekindlasse pakendisse, 10 kg pakk</t>
  </si>
  <si>
    <t>Puitbrikett Neutral 10kg</t>
  </si>
  <si>
    <t>kas hele kandiline, ei sisalda lisaaineid, niiskuse sisaldus alla 8%, tuha sisaldus mitte üle 0,7%, kütteväärtus vähemalt 4,8 MWh/t, pakendatud veekindlasse pakendisse?</t>
  </si>
  <si>
    <t>Tootja kodulehel info: GREEN FLAME Premium Puitbrikett
Valmistatud kvaliteetsest okaspuust
100% looduslik saepuru, ilma lisanditeta
Suure kütteväärtusega: kuni 5000 kwh/tonn
Pika põlemisajaga, madal niiskusesisaldus (≤ 11%)
Madal tuhasisaldus (umbes 0,4%)
Mugav ja puhas kasutada: ei ole sädemeid, tahma ega määrimist
Keskkonnasõbralik: tuhka saab kasutada loodusliku väetisena
10 kg kott sisaldab 12 briketti, ühel alusel 96 pakki</t>
  </si>
  <si>
    <t>aiavõrk, tsingitud/punutud, võrgu silm 50x50mm, traat min 1,9 mm, rullis min 1,5x12,5m, rull</t>
  </si>
  <si>
    <t>Aiavõrk punutud ZN 1,5x12,5m</t>
  </si>
  <si>
    <t>kas võrgu silm 50x50mm, kas traat min 1,9 mm?</t>
  </si>
  <si>
    <t>Punuvõrk ZN ehk tsingitud aiavõrk on ideaalne aedade või hoonete piirdeaiaks.
Silm 50x50mm
Traat 1,9mm
Pinnakate: ZN
Rullis 12,5m</t>
  </si>
  <si>
    <t>Sisustus- ja kodukaubad</t>
  </si>
  <si>
    <t>riidepuu metallist, aluspuuga, 
mittelibiseva PVC kattega, 
korduvkasutatav, tugev, ei paindu, 
näidistoote pilt
hind pakkuda 1 tk kohta ja kirjelduses tuua välja kogus pakendis</t>
  </si>
  <si>
    <t>Riidepuu aluspuuga</t>
  </si>
  <si>
    <t>kas metallist, kas mittelibiseva PVC kattega, kas korduvkasutatav, tugev, ei paindu? Mitu tk pakis? Mis paki hind?</t>
  </si>
  <si>
    <t xml:space="preserve">Riidepuu mõõdud: 44x22x3cm. Materjal: metall, kaetud mittelibiseva musta PVC-kattega. Müüakse ühekaupa
</t>
  </si>
  <si>
    <t>riidepuu puidust, aluspuuga, hind pakkuda 1 tk kohta ja kirjelduses tuua välja kogus pakendis</t>
  </si>
  <si>
    <t>Riidepuu puidust</t>
  </si>
  <si>
    <t>kas aluspuuga? Mitu tk pakis? Mis paki hind?</t>
  </si>
  <si>
    <t>Aluspuuga ja erineva pakendi kogusega saadaval. Püsisortimendis 3tk / pk 2,45€</t>
  </si>
  <si>
    <t>Maksumus kokku km-ta</t>
  </si>
  <si>
    <r>
      <t xml:space="preserve">Kaminapuu lepp 40L võrkkotis S-Lain, alusel 60 kotti, 
</t>
    </r>
    <r>
      <rPr>
        <sz val="11"/>
        <color rgb="FFFF0000"/>
        <rFont val="Calibri"/>
        <family val="2"/>
        <charset val="186"/>
        <scheme val="minor"/>
      </rPr>
      <t>40L koti hind 3,09€ ja alus 60tk ehk 185,40€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</si>
</sst>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b/>
      <sz val="11"/>
      <color rgb="FFFF0000"/>
      <name val="Calibri"/>
      <family val="2"/>
      <charset val="186"/>
      <scheme val="minor"/>
    </font>
    <font>
      <sz val="11"/>
      <color rgb="FFFF0000"/>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7">
    <xf numFmtId="0" fontId="0" fillId="0" borderId="0" xfId="0"/>
    <xf numFmtId="0" fontId="1" fillId="0" borderId="0" xfId="0" applyFont="1"/>
    <xf numFmtId="3" fontId="0" fillId="0" borderId="0" xfId="0" applyNumberFormat="1"/>
    <xf numFmtId="4" fontId="0" fillId="0" borderId="0" xfId="0" applyNumberFormat="1"/>
    <xf numFmtId="0" fontId="1" fillId="0" borderId="1" xfId="0" applyFont="1" applyBorder="1"/>
    <xf numFmtId="0" fontId="1" fillId="0" borderId="1" xfId="0" applyFont="1" applyBorder="1" applyAlignment="1">
      <alignment wrapText="1"/>
    </xf>
    <xf numFmtId="3" fontId="1" fillId="0" borderId="1" xfId="0" applyNumberFormat="1" applyFont="1" applyBorder="1" applyAlignment="1">
      <alignment wrapText="1"/>
    </xf>
    <xf numFmtId="4" fontId="1" fillId="0" borderId="1" xfId="0" applyNumberFormat="1" applyFont="1" applyBorder="1" applyAlignment="1">
      <alignment wrapText="1"/>
    </xf>
    <xf numFmtId="0" fontId="0" fillId="0" borderId="1" xfId="0" applyBorder="1"/>
    <xf numFmtId="0" fontId="0" fillId="0" borderId="1" xfId="0" applyBorder="1" applyAlignment="1">
      <alignment wrapText="1"/>
    </xf>
    <xf numFmtId="4" fontId="0" fillId="0" borderId="1" xfId="0" applyNumberFormat="1" applyBorder="1"/>
    <xf numFmtId="0" fontId="2" fillId="0" borderId="1" xfId="0" applyFont="1" applyBorder="1" applyAlignment="1">
      <alignment wrapText="1"/>
    </xf>
    <xf numFmtId="3" fontId="2" fillId="0" borderId="1" xfId="0" applyNumberFormat="1" applyFont="1" applyBorder="1"/>
    <xf numFmtId="0" fontId="1" fillId="0" borderId="0" xfId="0" applyFont="1" applyAlignment="1">
      <alignment wrapText="1"/>
    </xf>
    <xf numFmtId="4" fontId="0" fillId="2" borderId="1" xfId="0" applyNumberFormat="1" applyFill="1" applyBorder="1"/>
    <xf numFmtId="0" fontId="0" fillId="2" borderId="1" xfId="0" applyFill="1" applyBorder="1" applyAlignment="1">
      <alignment wrapText="1"/>
    </xf>
    <xf numFmtId="0" fontId="2" fillId="0" borderId="0" xfId="0" applyFont="1"/>
    <xf numFmtId="0" fontId="0" fillId="0" borderId="0" xfId="0" applyAlignment="1">
      <alignment wrapText="1"/>
    </xf>
    <xf numFmtId="0" fontId="2" fillId="0" borderId="1" xfId="0" applyFont="1" applyBorder="1"/>
    <xf numFmtId="4" fontId="2" fillId="0" borderId="1" xfId="0" applyNumberFormat="1" applyFont="1" applyBorder="1"/>
    <xf numFmtId="4" fontId="1" fillId="3" borderId="2" xfId="0" applyNumberFormat="1" applyFont="1" applyFill="1" applyBorder="1"/>
    <xf numFmtId="0" fontId="2" fillId="2" borderId="1" xfId="0" applyFont="1" applyFill="1" applyBorder="1" applyAlignment="1">
      <alignment horizontal="left" wrapText="1"/>
    </xf>
    <xf numFmtId="0" fontId="2" fillId="2" borderId="0" xfId="0" applyFont="1" applyFill="1" applyAlignment="1">
      <alignment horizontal="left" wrapText="1"/>
    </xf>
    <xf numFmtId="0" fontId="3" fillId="0" borderId="0" xfId="0" applyFont="1"/>
    <xf numFmtId="4" fontId="2" fillId="2" borderId="1" xfId="0" applyNumberFormat="1" applyFont="1" applyFill="1" applyBorder="1" applyAlignment="1">
      <alignment wrapText="1"/>
    </xf>
    <xf numFmtId="4" fontId="2" fillId="2" borderId="1" xfId="0" applyNumberFormat="1" applyFont="1" applyFill="1" applyBorder="1"/>
    <xf numFmtId="3" fontId="2" fillId="0" borderId="1" xfId="0" applyNumberFormat="1" applyFont="1" applyBorder="1" applyAlignment="1">
      <alignment wrapText="1"/>
    </xf>
    <xf numFmtId="4" fontId="0" fillId="2" borderId="1" xfId="0" applyNumberFormat="1" applyFill="1" applyBorder="1" applyAlignment="1">
      <alignment wrapText="1"/>
    </xf>
    <xf numFmtId="4" fontId="0" fillId="0" borderId="1" xfId="0" applyNumberFormat="1" applyBorder="1" applyAlignment="1">
      <alignment wrapText="1"/>
    </xf>
    <xf numFmtId="0" fontId="2" fillId="2" borderId="1" xfId="0" applyFont="1" applyFill="1" applyBorder="1" applyAlignment="1">
      <alignment horizontal="left"/>
    </xf>
    <xf numFmtId="0" fontId="2" fillId="0" borderId="1" xfId="0" applyFont="1" applyBorder="1" applyAlignment="1">
      <alignment vertical="top" wrapText="1"/>
    </xf>
    <xf numFmtId="0" fontId="2" fillId="0" borderId="0" xfId="0" applyFont="1" applyAlignment="1">
      <alignment wrapText="1"/>
    </xf>
    <xf numFmtId="0" fontId="0" fillId="0" borderId="0" xfId="0" applyAlignment="1">
      <alignment wrapText="1"/>
    </xf>
    <xf numFmtId="0" fontId="2" fillId="0" borderId="0" xfId="0" applyFont="1" applyAlignment="1">
      <alignment wrapText="1"/>
    </xf>
    <xf numFmtId="4" fontId="0" fillId="2" borderId="0" xfId="0" applyNumberFormat="1" applyFill="1"/>
    <xf numFmtId="4" fontId="2" fillId="0" borderId="1" xfId="0" applyNumberFormat="1" applyFont="1" applyFill="1" applyBorder="1"/>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2705100</xdr:colOff>
      <xdr:row>0</xdr:row>
      <xdr:rowOff>57150</xdr:rowOff>
    </xdr:from>
    <xdr:to>
      <xdr:col>8</xdr:col>
      <xdr:colOff>466724</xdr:colOff>
      <xdr:row>3</xdr:row>
      <xdr:rowOff>133350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039225" y="57150"/>
          <a:ext cx="2914649" cy="647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Calibri" panose="020F0502020204030204"/>
              <a:ea typeface="+mn-ea"/>
              <a:cs typeface="+mn-cs"/>
            </a:rPr>
            <a:t>Lisa</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mn-cs"/>
            </a:rPr>
            <a:t>Hankelepingu „Ehituspoe kaupade ostmine (KHL 2a KV)” (viitenumber 304478) juurde</a:t>
          </a:r>
          <a:endParaRPr kumimoji="0" lang="et-EE" sz="1800" b="0" i="0" u="none" strike="noStrike" kern="0" cap="none" spc="0" normalizeH="0" baseline="0" noProof="0">
            <a:ln>
              <a:noFill/>
            </a:ln>
            <a:solidFill>
              <a:sysClr val="windowText" lastClr="000000"/>
            </a:solidFill>
            <a:effectLst/>
            <a:uLnTx/>
            <a:uFillTx/>
          </a:endParaRP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editAs="oneCell">
    <xdr:from>
      <xdr:col>3</xdr:col>
      <xdr:colOff>2162175</xdr:colOff>
      <xdr:row>133</xdr:row>
      <xdr:rowOff>57150</xdr:rowOff>
    </xdr:from>
    <xdr:to>
      <xdr:col>3</xdr:col>
      <xdr:colOff>3257550</xdr:colOff>
      <xdr:row>133</xdr:row>
      <xdr:rowOff>673585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0" y="36442650"/>
          <a:ext cx="1095375" cy="6164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140"/>
  <sheetViews>
    <sheetView tabSelected="1" zoomScale="69" zoomScaleNormal="69" workbookViewId="0">
      <selection activeCell="K61" sqref="K61"/>
    </sheetView>
  </sheetViews>
  <sheetFormatPr defaultColWidth="8.7265625" defaultRowHeight="14.5" x14ac:dyDescent="0.35"/>
  <cols>
    <col min="1" max="1" width="4.26953125" bestFit="1" customWidth="1"/>
    <col min="2" max="2" width="4.26953125" customWidth="1"/>
    <col min="3" max="3" width="27.81640625" bestFit="1" customWidth="1"/>
    <col min="4" max="4" width="52.1796875" style="17" customWidth="1"/>
    <col min="5" max="5" width="53" style="17" customWidth="1"/>
    <col min="6" max="6" width="9.81640625" style="2" customWidth="1"/>
    <col min="7" max="7" width="13.7265625" style="2" customWidth="1"/>
    <col min="8" max="8" width="10.7265625" style="3" bestFit="1" customWidth="1"/>
    <col min="9" max="9" width="10.54296875" style="3" customWidth="1"/>
    <col min="10" max="10" width="29.7265625" style="17" customWidth="1"/>
    <col min="11" max="11" width="25.453125" style="17" customWidth="1"/>
  </cols>
  <sheetData>
    <row r="4" spans="1:9" x14ac:dyDescent="0.35">
      <c r="A4" s="1" t="s">
        <v>0</v>
      </c>
      <c r="B4" s="1"/>
      <c r="C4" s="1"/>
    </row>
    <row r="6" spans="1:9" x14ac:dyDescent="0.35">
      <c r="A6" t="s">
        <v>1</v>
      </c>
    </row>
    <row r="7" spans="1:9" ht="15" customHeight="1" x14ac:dyDescent="0.35">
      <c r="A7" s="32" t="s">
        <v>2</v>
      </c>
      <c r="B7" s="32"/>
      <c r="C7" s="32"/>
      <c r="D7" s="32"/>
      <c r="E7" s="32"/>
      <c r="F7" s="32"/>
      <c r="G7" s="32"/>
      <c r="H7" s="32"/>
      <c r="I7" s="32"/>
    </row>
    <row r="8" spans="1:9" x14ac:dyDescent="0.35">
      <c r="A8" s="32"/>
      <c r="B8" s="32"/>
      <c r="C8" s="32"/>
      <c r="D8" s="32"/>
      <c r="E8" s="32"/>
      <c r="F8" s="32"/>
      <c r="G8" s="32"/>
      <c r="H8" s="32"/>
      <c r="I8" s="32"/>
    </row>
    <row r="9" spans="1:9" x14ac:dyDescent="0.35">
      <c r="A9" s="32" t="s">
        <v>3</v>
      </c>
      <c r="B9" s="32"/>
      <c r="C9" s="32"/>
      <c r="D9" s="32"/>
      <c r="E9" s="32"/>
      <c r="F9" s="32"/>
      <c r="G9" s="32"/>
      <c r="H9" s="32"/>
      <c r="I9" s="32"/>
    </row>
    <row r="10" spans="1:9" x14ac:dyDescent="0.35">
      <c r="A10" s="32"/>
      <c r="B10" s="32"/>
      <c r="C10" s="32"/>
      <c r="D10" s="32"/>
      <c r="E10" s="32"/>
      <c r="F10" s="32"/>
      <c r="G10" s="32"/>
      <c r="H10" s="32"/>
      <c r="I10" s="32"/>
    </row>
    <row r="11" spans="1:9" ht="15" customHeight="1" x14ac:dyDescent="0.35">
      <c r="A11" s="33" t="s">
        <v>4</v>
      </c>
      <c r="B11" s="32"/>
      <c r="C11" s="32"/>
      <c r="D11" s="32"/>
      <c r="E11" s="32"/>
      <c r="F11" s="32"/>
      <c r="G11" s="32"/>
      <c r="H11" s="32"/>
      <c r="I11" s="32"/>
    </row>
    <row r="12" spans="1:9" x14ac:dyDescent="0.35">
      <c r="A12" s="32"/>
      <c r="B12" s="32"/>
      <c r="C12" s="32"/>
      <c r="D12" s="32"/>
      <c r="E12" s="32"/>
      <c r="F12" s="32"/>
      <c r="G12" s="32"/>
      <c r="H12" s="32"/>
      <c r="I12" s="32"/>
    </row>
    <row r="13" spans="1:9" x14ac:dyDescent="0.35">
      <c r="A13" s="32"/>
      <c r="B13" s="32"/>
      <c r="C13" s="32"/>
      <c r="D13" s="32"/>
      <c r="E13" s="32"/>
      <c r="F13" s="32"/>
      <c r="G13" s="32"/>
      <c r="H13" s="32"/>
      <c r="I13" s="32"/>
    </row>
    <row r="14" spans="1:9" x14ac:dyDescent="0.35">
      <c r="A14" t="s">
        <v>5</v>
      </c>
      <c r="B14" s="17"/>
      <c r="C14" s="17"/>
      <c r="F14" s="17"/>
      <c r="G14" s="17"/>
      <c r="H14" s="17"/>
      <c r="I14" s="17"/>
    </row>
    <row r="15" spans="1:9" x14ac:dyDescent="0.35">
      <c r="A15" s="32" t="s">
        <v>6</v>
      </c>
      <c r="B15" s="32"/>
      <c r="C15" s="32"/>
      <c r="D15" s="32"/>
      <c r="E15" s="32"/>
      <c r="F15" s="32"/>
      <c r="G15" s="32"/>
      <c r="H15" s="32"/>
      <c r="I15" s="32"/>
    </row>
    <row r="16" spans="1:9" x14ac:dyDescent="0.35">
      <c r="A16" s="32"/>
      <c r="B16" s="32"/>
      <c r="C16" s="32"/>
      <c r="D16" s="32"/>
      <c r="E16" s="32"/>
      <c r="F16" s="32"/>
      <c r="G16" s="32"/>
      <c r="H16" s="32"/>
      <c r="I16" s="32"/>
    </row>
    <row r="17" spans="1:11" x14ac:dyDescent="0.35">
      <c r="A17" s="32" t="s">
        <v>7</v>
      </c>
      <c r="B17" s="32"/>
      <c r="C17" s="32"/>
      <c r="D17" s="32"/>
      <c r="E17" s="32"/>
      <c r="F17" s="32"/>
      <c r="G17" s="32"/>
      <c r="H17" s="32"/>
      <c r="I17" s="32"/>
    </row>
    <row r="18" spans="1:11" x14ac:dyDescent="0.35">
      <c r="A18" s="32"/>
      <c r="B18" s="32"/>
      <c r="C18" s="32"/>
      <c r="D18" s="32"/>
      <c r="E18" s="32"/>
      <c r="F18" s="32"/>
      <c r="G18" s="32"/>
      <c r="H18" s="32"/>
      <c r="I18" s="32"/>
    </row>
    <row r="19" spans="1:11" x14ac:dyDescent="0.35">
      <c r="A19" s="16"/>
      <c r="B19" s="16"/>
    </row>
    <row r="20" spans="1:11" x14ac:dyDescent="0.35">
      <c r="A20" s="23" t="s">
        <v>8</v>
      </c>
      <c r="B20" s="16"/>
      <c r="D20" s="15" t="s">
        <v>9</v>
      </c>
    </row>
    <row r="21" spans="1:11" ht="87" x14ac:dyDescent="0.35">
      <c r="A21" s="5" t="s">
        <v>10</v>
      </c>
      <c r="B21" s="5" t="s">
        <v>11</v>
      </c>
      <c r="C21" s="4" t="s">
        <v>12</v>
      </c>
      <c r="D21" s="5" t="s">
        <v>13</v>
      </c>
      <c r="E21" s="5" t="s">
        <v>14</v>
      </c>
      <c r="F21" s="6" t="s">
        <v>15</v>
      </c>
      <c r="G21" s="6" t="s">
        <v>16</v>
      </c>
      <c r="H21" s="7" t="s">
        <v>17</v>
      </c>
      <c r="I21" s="7" t="s">
        <v>18</v>
      </c>
      <c r="J21" s="17" t="s">
        <v>19</v>
      </c>
      <c r="K21" s="17" t="s">
        <v>20</v>
      </c>
    </row>
    <row r="22" spans="1:11" x14ac:dyDescent="0.35">
      <c r="A22" s="8">
        <v>1</v>
      </c>
      <c r="B22" s="8">
        <v>1</v>
      </c>
      <c r="C22" s="8" t="s">
        <v>21</v>
      </c>
      <c r="D22" s="11" t="s">
        <v>22</v>
      </c>
      <c r="E22" s="21" t="s">
        <v>23</v>
      </c>
      <c r="F22" s="26">
        <v>500</v>
      </c>
      <c r="G22" s="24">
        <v>0.53820000000000001</v>
      </c>
      <c r="H22" s="24">
        <v>0.53820000000000001</v>
      </c>
      <c r="I22" s="10">
        <f>F22*H22</f>
        <v>269.10000000000002</v>
      </c>
    </row>
    <row r="23" spans="1:11" x14ac:dyDescent="0.35">
      <c r="A23" s="8">
        <v>2</v>
      </c>
      <c r="B23" s="8">
        <v>2</v>
      </c>
      <c r="C23" s="8" t="s">
        <v>21</v>
      </c>
      <c r="D23" s="11" t="s">
        <v>24</v>
      </c>
      <c r="E23" s="21" t="s">
        <v>25</v>
      </c>
      <c r="F23" s="12">
        <v>5000</v>
      </c>
      <c r="G23" s="25">
        <v>1.0647</v>
      </c>
      <c r="H23" s="25">
        <v>1.0647</v>
      </c>
      <c r="I23" s="10">
        <f>F23*H23</f>
        <v>5323.5</v>
      </c>
    </row>
    <row r="24" spans="1:11" x14ac:dyDescent="0.35">
      <c r="A24" s="8">
        <v>3</v>
      </c>
      <c r="B24" s="8">
        <v>3</v>
      </c>
      <c r="C24" s="8" t="s">
        <v>21</v>
      </c>
      <c r="D24" s="11" t="s">
        <v>26</v>
      </c>
      <c r="E24" s="21" t="s">
        <v>27</v>
      </c>
      <c r="F24" s="12">
        <v>3000</v>
      </c>
      <c r="G24" s="25">
        <v>3.3929999999999998</v>
      </c>
      <c r="H24" s="25">
        <v>3.3929999999999998</v>
      </c>
      <c r="I24" s="10">
        <f>F24*H24</f>
        <v>10179</v>
      </c>
    </row>
    <row r="25" spans="1:11" x14ac:dyDescent="0.35">
      <c r="A25" s="8">
        <v>4</v>
      </c>
      <c r="B25" s="8" t="s">
        <v>28</v>
      </c>
      <c r="C25" s="8" t="s">
        <v>21</v>
      </c>
      <c r="D25" s="11" t="s">
        <v>29</v>
      </c>
      <c r="E25" s="21" t="s">
        <v>30</v>
      </c>
      <c r="F25" s="12">
        <v>3000</v>
      </c>
      <c r="G25" s="19" t="s">
        <v>28</v>
      </c>
      <c r="H25" s="14">
        <v>3.8125</v>
      </c>
      <c r="I25" s="10">
        <f t="shared" ref="I25:I27" si="0">F25*H25</f>
        <v>11437.5</v>
      </c>
    </row>
    <row r="26" spans="1:11" x14ac:dyDescent="0.35">
      <c r="A26" s="8">
        <v>5</v>
      </c>
      <c r="B26" s="8">
        <v>4</v>
      </c>
      <c r="C26" s="8" t="s">
        <v>21</v>
      </c>
      <c r="D26" s="11" t="s">
        <v>31</v>
      </c>
      <c r="E26" s="21" t="s">
        <v>32</v>
      </c>
      <c r="F26" s="12">
        <v>4000</v>
      </c>
      <c r="G26" s="25">
        <v>0.40949999999999998</v>
      </c>
      <c r="H26" s="25">
        <v>0.40949999999999998</v>
      </c>
      <c r="I26" s="10">
        <f t="shared" si="0"/>
        <v>1638</v>
      </c>
    </row>
    <row r="27" spans="1:11" ht="101.5" x14ac:dyDescent="0.35">
      <c r="A27" s="8">
        <v>6</v>
      </c>
      <c r="B27" s="8">
        <v>5</v>
      </c>
      <c r="C27" s="8" t="s">
        <v>21</v>
      </c>
      <c r="D27" s="11" t="s">
        <v>33</v>
      </c>
      <c r="E27" s="21" t="s">
        <v>34</v>
      </c>
      <c r="F27" s="12">
        <v>1250</v>
      </c>
      <c r="G27" s="25">
        <v>2.2464</v>
      </c>
      <c r="H27" s="25">
        <v>2.2464</v>
      </c>
      <c r="I27" s="10">
        <f t="shared" si="0"/>
        <v>2808</v>
      </c>
      <c r="J27" s="17" t="s">
        <v>35</v>
      </c>
      <c r="K27" s="17" t="s">
        <v>36</v>
      </c>
    </row>
    <row r="28" spans="1:11" x14ac:dyDescent="0.35">
      <c r="A28" s="8">
        <v>7</v>
      </c>
      <c r="B28" s="8">
        <v>6</v>
      </c>
      <c r="C28" s="8" t="s">
        <v>21</v>
      </c>
      <c r="D28" s="11" t="s">
        <v>37</v>
      </c>
      <c r="E28" s="21" t="s">
        <v>38</v>
      </c>
      <c r="F28" s="12">
        <v>300</v>
      </c>
      <c r="G28" s="25">
        <v>5.2746000000000004</v>
      </c>
      <c r="H28" s="25">
        <v>5.2746000000000004</v>
      </c>
      <c r="I28" s="10">
        <f t="shared" ref="I28:I65" si="1">F28*H28</f>
        <v>1582.38</v>
      </c>
    </row>
    <row r="29" spans="1:11" x14ac:dyDescent="0.35">
      <c r="A29" s="8">
        <v>8</v>
      </c>
      <c r="B29" s="8">
        <v>7</v>
      </c>
      <c r="C29" s="8" t="s">
        <v>21</v>
      </c>
      <c r="D29" s="11" t="s">
        <v>39</v>
      </c>
      <c r="E29" s="21" t="s">
        <v>40</v>
      </c>
      <c r="F29" s="12">
        <v>300</v>
      </c>
      <c r="G29" s="25">
        <v>0.79920000000000002</v>
      </c>
      <c r="H29" s="25">
        <v>0.79920000000000002</v>
      </c>
      <c r="I29" s="10">
        <f t="shared" si="1"/>
        <v>239.76000000000002</v>
      </c>
    </row>
    <row r="30" spans="1:11" x14ac:dyDescent="0.35">
      <c r="A30" s="8">
        <v>9</v>
      </c>
      <c r="B30" s="8" t="s">
        <v>28</v>
      </c>
      <c r="C30" s="8" t="s">
        <v>21</v>
      </c>
      <c r="D30" s="18" t="s">
        <v>41</v>
      </c>
      <c r="E30" s="29" t="s">
        <v>42</v>
      </c>
      <c r="F30" s="12">
        <v>15</v>
      </c>
      <c r="G30" s="19" t="s">
        <v>28</v>
      </c>
      <c r="H30" s="14">
        <v>3.8666999999999998</v>
      </c>
      <c r="I30" s="10">
        <f t="shared" si="1"/>
        <v>58.000499999999995</v>
      </c>
    </row>
    <row r="31" spans="1:11" ht="29" x14ac:dyDescent="0.35">
      <c r="A31" s="8">
        <v>10</v>
      </c>
      <c r="B31" s="8">
        <v>8</v>
      </c>
      <c r="C31" s="8" t="s">
        <v>21</v>
      </c>
      <c r="D31" s="11" t="s">
        <v>43</v>
      </c>
      <c r="E31" s="21" t="s">
        <v>44</v>
      </c>
      <c r="F31" s="12">
        <v>10</v>
      </c>
      <c r="G31" s="25">
        <v>40.864800000000002</v>
      </c>
      <c r="H31" s="25">
        <v>40.864800000000002</v>
      </c>
      <c r="I31" s="10">
        <f t="shared" si="1"/>
        <v>408.64800000000002</v>
      </c>
    </row>
    <row r="32" spans="1:11" x14ac:dyDescent="0.35">
      <c r="A32" s="8">
        <v>11</v>
      </c>
      <c r="B32" s="8">
        <v>9</v>
      </c>
      <c r="C32" s="8" t="s">
        <v>21</v>
      </c>
      <c r="D32" s="11" t="s">
        <v>45</v>
      </c>
      <c r="E32" s="21" t="s">
        <v>46</v>
      </c>
      <c r="F32" s="12">
        <v>200</v>
      </c>
      <c r="G32" s="25">
        <v>4.5162000000000004</v>
      </c>
      <c r="H32" s="25">
        <v>4.5162000000000004</v>
      </c>
      <c r="I32" s="10">
        <f t="shared" si="1"/>
        <v>903.24000000000012</v>
      </c>
      <c r="J32" s="17" t="s">
        <v>47</v>
      </c>
      <c r="K32" s="17" t="s">
        <v>48</v>
      </c>
    </row>
    <row r="33" spans="1:11" x14ac:dyDescent="0.35">
      <c r="A33" s="8">
        <v>12</v>
      </c>
      <c r="B33" s="8">
        <v>10</v>
      </c>
      <c r="C33" s="8" t="s">
        <v>21</v>
      </c>
      <c r="D33" s="11" t="s">
        <v>49</v>
      </c>
      <c r="E33" s="21" t="s">
        <v>50</v>
      </c>
      <c r="F33" s="12">
        <v>200</v>
      </c>
      <c r="G33" s="25">
        <v>6.5519999999999996</v>
      </c>
      <c r="H33" s="25">
        <v>6.5519999999999996</v>
      </c>
      <c r="I33" s="10">
        <f t="shared" si="1"/>
        <v>1310.3999999999999</v>
      </c>
    </row>
    <row r="34" spans="1:11" x14ac:dyDescent="0.35">
      <c r="A34" s="8">
        <v>13</v>
      </c>
      <c r="B34" s="8">
        <v>11</v>
      </c>
      <c r="C34" s="8" t="s">
        <v>21</v>
      </c>
      <c r="D34" s="11" t="s">
        <v>51</v>
      </c>
      <c r="E34" s="21" t="s">
        <v>52</v>
      </c>
      <c r="F34" s="12">
        <v>200</v>
      </c>
      <c r="G34" s="25">
        <v>6.5519999999999996</v>
      </c>
      <c r="H34" s="25">
        <v>6.5519999999999996</v>
      </c>
      <c r="I34" s="10">
        <f t="shared" si="1"/>
        <v>1310.3999999999999</v>
      </c>
    </row>
    <row r="35" spans="1:11" x14ac:dyDescent="0.35">
      <c r="A35" s="8">
        <v>14</v>
      </c>
      <c r="B35" s="8">
        <v>12</v>
      </c>
      <c r="C35" s="8" t="s">
        <v>21</v>
      </c>
      <c r="D35" s="11" t="s">
        <v>53</v>
      </c>
      <c r="E35" s="21" t="s">
        <v>54</v>
      </c>
      <c r="F35" s="12">
        <v>400</v>
      </c>
      <c r="G35" s="25">
        <v>4.5162000000000004</v>
      </c>
      <c r="H35" s="25">
        <v>4.5162000000000004</v>
      </c>
      <c r="I35" s="10">
        <f t="shared" si="1"/>
        <v>1806.4800000000002</v>
      </c>
      <c r="J35" s="17" t="s">
        <v>47</v>
      </c>
      <c r="K35" s="17" t="s">
        <v>48</v>
      </c>
    </row>
    <row r="36" spans="1:11" x14ac:dyDescent="0.35">
      <c r="A36" s="8">
        <v>15</v>
      </c>
      <c r="B36" s="8" t="s">
        <v>28</v>
      </c>
      <c r="C36" s="8" t="s">
        <v>21</v>
      </c>
      <c r="D36" s="11" t="s">
        <v>55</v>
      </c>
      <c r="E36" s="21" t="s">
        <v>56</v>
      </c>
      <c r="F36" s="12">
        <v>100</v>
      </c>
      <c r="G36" s="19" t="s">
        <v>28</v>
      </c>
      <c r="H36" s="14">
        <v>9.6867000000000001</v>
      </c>
      <c r="I36" s="10">
        <f t="shared" si="1"/>
        <v>968.67</v>
      </c>
    </row>
    <row r="37" spans="1:11" x14ac:dyDescent="0.35">
      <c r="A37" s="8">
        <v>16</v>
      </c>
      <c r="B37" s="8" t="s">
        <v>28</v>
      </c>
      <c r="C37" s="8" t="s">
        <v>21</v>
      </c>
      <c r="D37" s="11" t="s">
        <v>57</v>
      </c>
      <c r="E37" s="21" t="s">
        <v>58</v>
      </c>
      <c r="F37" s="12">
        <v>200</v>
      </c>
      <c r="G37" s="19" t="s">
        <v>28</v>
      </c>
      <c r="H37" s="14">
        <v>9.6867000000000001</v>
      </c>
      <c r="I37" s="10">
        <f t="shared" si="1"/>
        <v>1937.34</v>
      </c>
    </row>
    <row r="38" spans="1:11" x14ac:dyDescent="0.35">
      <c r="A38" s="8">
        <v>17</v>
      </c>
      <c r="B38" s="8" t="s">
        <v>28</v>
      </c>
      <c r="C38" s="8" t="s">
        <v>21</v>
      </c>
      <c r="D38" s="11" t="s">
        <v>59</v>
      </c>
      <c r="E38" s="21" t="s">
        <v>60</v>
      </c>
      <c r="F38" s="12">
        <v>100</v>
      </c>
      <c r="G38" s="19" t="s">
        <v>28</v>
      </c>
      <c r="H38" s="14">
        <v>9.6867000000000001</v>
      </c>
      <c r="I38" s="10">
        <f t="shared" si="1"/>
        <v>968.67</v>
      </c>
    </row>
    <row r="39" spans="1:11" ht="29" x14ac:dyDescent="0.35">
      <c r="A39" s="8">
        <v>18</v>
      </c>
      <c r="B39" s="8">
        <v>13</v>
      </c>
      <c r="C39" s="8" t="s">
        <v>21</v>
      </c>
      <c r="D39" s="11" t="s">
        <v>61</v>
      </c>
      <c r="E39" s="21" t="s">
        <v>62</v>
      </c>
      <c r="F39" s="12">
        <v>3000</v>
      </c>
      <c r="G39" s="25">
        <v>1.2051000000000001</v>
      </c>
      <c r="H39" s="25">
        <v>1.2051000000000001</v>
      </c>
      <c r="I39" s="10">
        <f t="shared" si="1"/>
        <v>3615.3</v>
      </c>
    </row>
    <row r="40" spans="1:11" x14ac:dyDescent="0.35">
      <c r="A40" s="8">
        <v>19</v>
      </c>
      <c r="B40" s="8" t="s">
        <v>28</v>
      </c>
      <c r="C40" s="8" t="s">
        <v>21</v>
      </c>
      <c r="D40" s="11" t="s">
        <v>63</v>
      </c>
      <c r="E40" s="21" t="s">
        <v>64</v>
      </c>
      <c r="F40" s="12">
        <v>60</v>
      </c>
      <c r="G40" s="19" t="s">
        <v>28</v>
      </c>
      <c r="H40" s="14">
        <v>33.872</v>
      </c>
      <c r="I40" s="10">
        <f t="shared" si="1"/>
        <v>2032.32</v>
      </c>
    </row>
    <row r="41" spans="1:11" x14ac:dyDescent="0.35">
      <c r="A41" s="8">
        <v>20</v>
      </c>
      <c r="B41" s="8" t="s">
        <v>28</v>
      </c>
      <c r="C41" s="8" t="s">
        <v>21</v>
      </c>
      <c r="D41" s="11" t="s">
        <v>65</v>
      </c>
      <c r="E41" s="21" t="s">
        <v>66</v>
      </c>
      <c r="F41" s="12">
        <v>60</v>
      </c>
      <c r="G41" s="19" t="s">
        <v>28</v>
      </c>
      <c r="H41" s="14">
        <v>21.1707</v>
      </c>
      <c r="I41" s="10">
        <f t="shared" si="1"/>
        <v>1270.242</v>
      </c>
    </row>
    <row r="42" spans="1:11" x14ac:dyDescent="0.35">
      <c r="A42" s="8">
        <v>21</v>
      </c>
      <c r="B42" s="8" t="s">
        <v>28</v>
      </c>
      <c r="C42" s="8" t="s">
        <v>21</v>
      </c>
      <c r="D42" s="11" t="s">
        <v>67</v>
      </c>
      <c r="E42" s="21" t="s">
        <v>68</v>
      </c>
      <c r="F42" s="12">
        <v>50</v>
      </c>
      <c r="G42" s="19" t="s">
        <v>28</v>
      </c>
      <c r="H42" s="14">
        <v>13.066700000000001</v>
      </c>
      <c r="I42" s="10">
        <f t="shared" si="1"/>
        <v>653.33500000000004</v>
      </c>
    </row>
    <row r="43" spans="1:11" x14ac:dyDescent="0.35">
      <c r="A43" s="8">
        <v>22</v>
      </c>
      <c r="B43" s="8">
        <v>14</v>
      </c>
      <c r="C43" s="8" t="s">
        <v>21</v>
      </c>
      <c r="D43" s="11" t="s">
        <v>69</v>
      </c>
      <c r="E43" s="21" t="s">
        <v>70</v>
      </c>
      <c r="F43" s="12">
        <v>50</v>
      </c>
      <c r="G43" s="25">
        <v>9.8565000000000005</v>
      </c>
      <c r="H43" s="25">
        <v>9.8565000000000005</v>
      </c>
      <c r="I43" s="10">
        <f t="shared" si="1"/>
        <v>492.82500000000005</v>
      </c>
    </row>
    <row r="44" spans="1:11" x14ac:dyDescent="0.35">
      <c r="A44" s="8">
        <v>23</v>
      </c>
      <c r="B44" s="8">
        <v>15</v>
      </c>
      <c r="C44" s="8" t="s">
        <v>21</v>
      </c>
      <c r="D44" s="11" t="s">
        <v>71</v>
      </c>
      <c r="E44" s="21" t="s">
        <v>72</v>
      </c>
      <c r="F44" s="12">
        <v>120</v>
      </c>
      <c r="G44" s="25">
        <v>11.8279</v>
      </c>
      <c r="H44" s="25">
        <v>11.8279</v>
      </c>
      <c r="I44" s="10">
        <f t="shared" si="1"/>
        <v>1419.348</v>
      </c>
    </row>
    <row r="45" spans="1:11" x14ac:dyDescent="0.35">
      <c r="A45" s="8">
        <v>24</v>
      </c>
      <c r="B45" s="8">
        <v>16</v>
      </c>
      <c r="C45" s="8" t="s">
        <v>21</v>
      </c>
      <c r="D45" s="11" t="s">
        <v>73</v>
      </c>
      <c r="E45" s="21" t="s">
        <v>74</v>
      </c>
      <c r="F45" s="12">
        <v>200</v>
      </c>
      <c r="G45" s="25">
        <v>21.7377</v>
      </c>
      <c r="H45" s="25">
        <v>21.7377</v>
      </c>
      <c r="I45" s="10">
        <f t="shared" si="1"/>
        <v>4347.54</v>
      </c>
    </row>
    <row r="46" spans="1:11" x14ac:dyDescent="0.35">
      <c r="A46" s="8">
        <v>25</v>
      </c>
      <c r="B46" s="8" t="s">
        <v>28</v>
      </c>
      <c r="C46" s="8" t="s">
        <v>21</v>
      </c>
      <c r="D46" s="11" t="s">
        <v>75</v>
      </c>
      <c r="E46" s="21" t="s">
        <v>76</v>
      </c>
      <c r="F46" s="12">
        <v>10</v>
      </c>
      <c r="G46" s="19" t="s">
        <v>28</v>
      </c>
      <c r="H46" s="14">
        <v>5.4667000000000003</v>
      </c>
      <c r="I46" s="10">
        <f t="shared" si="1"/>
        <v>54.667000000000002</v>
      </c>
    </row>
    <row r="47" spans="1:11" x14ac:dyDescent="0.35">
      <c r="A47" s="8">
        <v>26</v>
      </c>
      <c r="B47" s="8" t="s">
        <v>28</v>
      </c>
      <c r="C47" s="8" t="s">
        <v>21</v>
      </c>
      <c r="D47" s="11" t="s">
        <v>77</v>
      </c>
      <c r="E47" s="21" t="s">
        <v>78</v>
      </c>
      <c r="F47" s="12">
        <v>15</v>
      </c>
      <c r="G47" s="19" t="s">
        <v>28</v>
      </c>
      <c r="H47" s="14">
        <v>20</v>
      </c>
      <c r="I47" s="10">
        <f t="shared" si="1"/>
        <v>300</v>
      </c>
    </row>
    <row r="48" spans="1:11" x14ac:dyDescent="0.35">
      <c r="A48" s="8">
        <v>27</v>
      </c>
      <c r="B48" s="8" t="s">
        <v>28</v>
      </c>
      <c r="C48" s="8" t="s">
        <v>21</v>
      </c>
      <c r="D48" s="11" t="s">
        <v>79</v>
      </c>
      <c r="E48" s="21" t="s">
        <v>80</v>
      </c>
      <c r="F48" s="12">
        <v>15</v>
      </c>
      <c r="G48" s="19" t="s">
        <v>28</v>
      </c>
      <c r="H48" s="14">
        <v>25.333400000000001</v>
      </c>
      <c r="I48" s="10">
        <f t="shared" si="1"/>
        <v>380.00100000000003</v>
      </c>
    </row>
    <row r="49" spans="1:11" x14ac:dyDescent="0.35">
      <c r="A49" s="8">
        <v>28</v>
      </c>
      <c r="B49" s="8" t="s">
        <v>28</v>
      </c>
      <c r="C49" s="18" t="s">
        <v>21</v>
      </c>
      <c r="D49" s="11" t="s">
        <v>81</v>
      </c>
      <c r="E49" s="21" t="s">
        <v>82</v>
      </c>
      <c r="F49" s="12">
        <v>15</v>
      </c>
      <c r="G49" s="19" t="s">
        <v>28</v>
      </c>
      <c r="H49" s="14">
        <v>59.346699999999998</v>
      </c>
      <c r="I49" s="10">
        <f t="shared" si="1"/>
        <v>890.20049999999992</v>
      </c>
    </row>
    <row r="50" spans="1:11" x14ac:dyDescent="0.35">
      <c r="A50" s="8">
        <v>29</v>
      </c>
      <c r="B50" s="8" t="s">
        <v>28</v>
      </c>
      <c r="C50" s="18" t="s">
        <v>21</v>
      </c>
      <c r="D50" s="11" t="s">
        <v>83</v>
      </c>
      <c r="E50" s="21" t="s">
        <v>84</v>
      </c>
      <c r="F50" s="12">
        <v>30</v>
      </c>
      <c r="G50" s="19" t="s">
        <v>28</v>
      </c>
      <c r="H50" s="14">
        <v>62.666699999999999</v>
      </c>
      <c r="I50" s="10">
        <f t="shared" si="1"/>
        <v>1880.001</v>
      </c>
    </row>
    <row r="51" spans="1:11" x14ac:dyDescent="0.35">
      <c r="A51" s="8">
        <v>30</v>
      </c>
      <c r="B51" s="8" t="s">
        <v>28</v>
      </c>
      <c r="C51" s="18" t="s">
        <v>21</v>
      </c>
      <c r="D51" s="11" t="s">
        <v>85</v>
      </c>
      <c r="E51" s="21" t="s">
        <v>86</v>
      </c>
      <c r="F51" s="12">
        <v>15</v>
      </c>
      <c r="G51" s="19" t="s">
        <v>28</v>
      </c>
      <c r="H51" s="14">
        <v>86.666600000000003</v>
      </c>
      <c r="I51" s="10">
        <f t="shared" si="1"/>
        <v>1299.999</v>
      </c>
    </row>
    <row r="52" spans="1:11" ht="29" x14ac:dyDescent="0.35">
      <c r="A52" s="8">
        <v>31</v>
      </c>
      <c r="B52" s="8" t="s">
        <v>28</v>
      </c>
      <c r="C52" s="8" t="s">
        <v>21</v>
      </c>
      <c r="D52" s="11" t="s">
        <v>87</v>
      </c>
      <c r="E52" s="21" t="s">
        <v>88</v>
      </c>
      <c r="F52" s="12">
        <v>500</v>
      </c>
      <c r="G52" s="19" t="s">
        <v>28</v>
      </c>
      <c r="H52" s="14">
        <v>2.9333</v>
      </c>
      <c r="I52" s="10">
        <f>F52*H52</f>
        <v>1466.65</v>
      </c>
    </row>
    <row r="53" spans="1:11" ht="29" x14ac:dyDescent="0.35">
      <c r="A53" s="8">
        <v>32</v>
      </c>
      <c r="B53" s="8" t="s">
        <v>28</v>
      </c>
      <c r="C53" s="8" t="s">
        <v>21</v>
      </c>
      <c r="D53" s="11" t="s">
        <v>89</v>
      </c>
      <c r="E53" s="21" t="s">
        <v>90</v>
      </c>
      <c r="F53" s="12">
        <v>500</v>
      </c>
      <c r="G53" s="19" t="s">
        <v>28</v>
      </c>
      <c r="H53" s="14">
        <v>5.56</v>
      </c>
      <c r="I53" s="10">
        <f t="shared" si="1"/>
        <v>2780</v>
      </c>
    </row>
    <row r="54" spans="1:11" ht="29" x14ac:dyDescent="0.35">
      <c r="A54" s="8">
        <v>33</v>
      </c>
      <c r="B54" s="8" t="s">
        <v>28</v>
      </c>
      <c r="C54" s="8" t="s">
        <v>21</v>
      </c>
      <c r="D54" s="11" t="s">
        <v>91</v>
      </c>
      <c r="E54" s="21" t="s">
        <v>92</v>
      </c>
      <c r="F54" s="12">
        <v>500</v>
      </c>
      <c r="G54" s="19" t="s">
        <v>28</v>
      </c>
      <c r="H54" s="14">
        <v>7.28</v>
      </c>
      <c r="I54" s="10">
        <f t="shared" ref="I54" si="2">F54*H54</f>
        <v>3640</v>
      </c>
    </row>
    <row r="55" spans="1:11" ht="29" x14ac:dyDescent="0.35">
      <c r="A55" s="8">
        <v>34</v>
      </c>
      <c r="B55" s="8" t="s">
        <v>28</v>
      </c>
      <c r="C55" s="8" t="s">
        <v>21</v>
      </c>
      <c r="D55" s="11" t="s">
        <v>93</v>
      </c>
      <c r="E55" s="21" t="s">
        <v>94</v>
      </c>
      <c r="F55" s="12">
        <v>50</v>
      </c>
      <c r="G55" s="19" t="s">
        <v>28</v>
      </c>
      <c r="H55" s="14">
        <v>2.9333</v>
      </c>
      <c r="I55" s="10">
        <f t="shared" si="1"/>
        <v>146.66499999999999</v>
      </c>
      <c r="J55" s="17" t="s">
        <v>95</v>
      </c>
      <c r="K55" s="17" t="s">
        <v>96</v>
      </c>
    </row>
    <row r="56" spans="1:11" ht="29" x14ac:dyDescent="0.35">
      <c r="A56" s="8">
        <v>35</v>
      </c>
      <c r="B56" s="8" t="s">
        <v>28</v>
      </c>
      <c r="C56" s="8" t="s">
        <v>21</v>
      </c>
      <c r="D56" s="11" t="s">
        <v>97</v>
      </c>
      <c r="E56" s="21" t="s">
        <v>98</v>
      </c>
      <c r="F56" s="12">
        <v>500</v>
      </c>
      <c r="G56" s="19" t="s">
        <v>28</v>
      </c>
      <c r="H56" s="14">
        <v>2.5333000000000001</v>
      </c>
      <c r="I56" s="10">
        <f t="shared" si="1"/>
        <v>1266.6500000000001</v>
      </c>
      <c r="J56" s="17" t="s">
        <v>99</v>
      </c>
      <c r="K56" s="17" t="s">
        <v>100</v>
      </c>
    </row>
    <row r="57" spans="1:11" ht="29" x14ac:dyDescent="0.35">
      <c r="A57" s="8">
        <v>36</v>
      </c>
      <c r="B57" s="8" t="s">
        <v>28</v>
      </c>
      <c r="C57" s="8" t="s">
        <v>21</v>
      </c>
      <c r="D57" s="11" t="s">
        <v>101</v>
      </c>
      <c r="E57" s="21" t="s">
        <v>102</v>
      </c>
      <c r="F57" s="12">
        <v>300</v>
      </c>
      <c r="G57" s="19" t="s">
        <v>28</v>
      </c>
      <c r="H57" s="14">
        <v>1.4134</v>
      </c>
      <c r="I57" s="10">
        <f t="shared" si="1"/>
        <v>424.02</v>
      </c>
      <c r="J57" s="17" t="s">
        <v>99</v>
      </c>
      <c r="K57" s="17" t="s">
        <v>100</v>
      </c>
    </row>
    <row r="58" spans="1:11" ht="43.5" x14ac:dyDescent="0.35">
      <c r="A58" s="8">
        <v>37</v>
      </c>
      <c r="B58" s="8">
        <v>17</v>
      </c>
      <c r="C58" s="8" t="s">
        <v>21</v>
      </c>
      <c r="D58" s="11" t="s">
        <v>103</v>
      </c>
      <c r="E58" s="21" t="s">
        <v>104</v>
      </c>
      <c r="F58" s="12">
        <v>100</v>
      </c>
      <c r="G58" s="14">
        <v>2.8770299999999995</v>
      </c>
      <c r="H58" s="14">
        <v>2.8770299999999995</v>
      </c>
      <c r="I58" s="35">
        <f t="shared" si="1"/>
        <v>287.70299999999997</v>
      </c>
      <c r="J58" s="17" t="s">
        <v>105</v>
      </c>
      <c r="K58" s="17" t="s">
        <v>106</v>
      </c>
    </row>
    <row r="59" spans="1:11" ht="29" x14ac:dyDescent="0.35">
      <c r="A59" s="8">
        <v>38</v>
      </c>
      <c r="B59" s="8">
        <v>19</v>
      </c>
      <c r="C59" s="8" t="s">
        <v>107</v>
      </c>
      <c r="D59" s="11" t="s">
        <v>108</v>
      </c>
      <c r="E59" s="21" t="s">
        <v>109</v>
      </c>
      <c r="F59" s="12">
        <v>1500</v>
      </c>
      <c r="G59" s="25">
        <v>11.8287</v>
      </c>
      <c r="H59" s="25">
        <v>11.8287</v>
      </c>
      <c r="I59" s="10">
        <f t="shared" si="1"/>
        <v>17743.05</v>
      </c>
    </row>
    <row r="60" spans="1:11" ht="29" x14ac:dyDescent="0.35">
      <c r="A60" s="8">
        <v>39</v>
      </c>
      <c r="B60" s="8">
        <v>20</v>
      </c>
      <c r="C60" s="8" t="s">
        <v>107</v>
      </c>
      <c r="D60" s="11" t="s">
        <v>110</v>
      </c>
      <c r="E60" s="21" t="s">
        <v>111</v>
      </c>
      <c r="F60" s="12">
        <v>100</v>
      </c>
      <c r="G60" s="25">
        <v>9.1844999999999999</v>
      </c>
      <c r="H60" s="25">
        <v>9.1844999999999999</v>
      </c>
      <c r="I60" s="10">
        <f t="shared" si="1"/>
        <v>918.45</v>
      </c>
    </row>
    <row r="61" spans="1:11" ht="29" x14ac:dyDescent="0.35">
      <c r="A61" s="8">
        <v>40</v>
      </c>
      <c r="B61" s="8">
        <v>21</v>
      </c>
      <c r="C61" s="8" t="s">
        <v>107</v>
      </c>
      <c r="D61" s="11" t="s">
        <v>112</v>
      </c>
      <c r="E61" s="21" t="s">
        <v>113</v>
      </c>
      <c r="F61" s="12">
        <v>50</v>
      </c>
      <c r="G61" s="25">
        <v>13.1625</v>
      </c>
      <c r="H61" s="25">
        <v>13.1625</v>
      </c>
      <c r="I61" s="10">
        <f t="shared" si="1"/>
        <v>658.125</v>
      </c>
    </row>
    <row r="62" spans="1:11" ht="29" x14ac:dyDescent="0.35">
      <c r="A62" s="8">
        <v>41</v>
      </c>
      <c r="B62" s="8" t="s">
        <v>28</v>
      </c>
      <c r="C62" s="8" t="s">
        <v>107</v>
      </c>
      <c r="D62" s="11" t="s">
        <v>114</v>
      </c>
      <c r="E62" s="21" t="s">
        <v>115</v>
      </c>
      <c r="F62" s="12">
        <v>100</v>
      </c>
      <c r="G62" s="19" t="s">
        <v>28</v>
      </c>
      <c r="H62" s="14">
        <v>18.8</v>
      </c>
      <c r="I62" s="10">
        <f t="shared" si="1"/>
        <v>1880</v>
      </c>
    </row>
    <row r="63" spans="1:11" x14ac:dyDescent="0.35">
      <c r="A63" s="8">
        <v>42</v>
      </c>
      <c r="B63" s="8">
        <v>22</v>
      </c>
      <c r="C63" s="8" t="s">
        <v>107</v>
      </c>
      <c r="D63" s="11" t="s">
        <v>116</v>
      </c>
      <c r="E63" s="21" t="s">
        <v>117</v>
      </c>
      <c r="F63" s="12">
        <v>50</v>
      </c>
      <c r="G63" s="25">
        <v>35.1</v>
      </c>
      <c r="H63" s="25">
        <v>35.1</v>
      </c>
      <c r="I63" s="10">
        <f t="shared" si="1"/>
        <v>1755</v>
      </c>
    </row>
    <row r="64" spans="1:11" ht="29" x14ac:dyDescent="0.35">
      <c r="A64" s="8">
        <v>43</v>
      </c>
      <c r="B64" s="8" t="s">
        <v>28</v>
      </c>
      <c r="C64" s="8" t="s">
        <v>107</v>
      </c>
      <c r="D64" s="11" t="s">
        <v>118</v>
      </c>
      <c r="E64" s="21" t="s">
        <v>119</v>
      </c>
      <c r="F64" s="12">
        <v>500</v>
      </c>
      <c r="G64" s="19" t="s">
        <v>28</v>
      </c>
      <c r="H64" s="25">
        <v>2</v>
      </c>
      <c r="I64" s="10">
        <f>F64*H64</f>
        <v>1000</v>
      </c>
    </row>
    <row r="65" spans="1:11" ht="43.5" x14ac:dyDescent="0.35">
      <c r="A65" s="8">
        <v>44</v>
      </c>
      <c r="B65" s="8" t="s">
        <v>28</v>
      </c>
      <c r="C65" s="8" t="s">
        <v>107</v>
      </c>
      <c r="D65" s="11" t="s">
        <v>120</v>
      </c>
      <c r="E65" s="21" t="s">
        <v>121</v>
      </c>
      <c r="F65" s="12">
        <v>50</v>
      </c>
      <c r="G65" s="19" t="s">
        <v>28</v>
      </c>
      <c r="H65" s="14">
        <v>4.6952999999999996</v>
      </c>
      <c r="I65" s="10">
        <f t="shared" si="1"/>
        <v>234.76499999999999</v>
      </c>
      <c r="J65" s="17" t="s">
        <v>122</v>
      </c>
      <c r="K65" s="17" t="s">
        <v>123</v>
      </c>
    </row>
    <row r="66" spans="1:11" ht="43.5" x14ac:dyDescent="0.35">
      <c r="A66" s="8">
        <v>45</v>
      </c>
      <c r="B66" s="8" t="s">
        <v>28</v>
      </c>
      <c r="C66" s="8" t="s">
        <v>107</v>
      </c>
      <c r="D66" s="11" t="s">
        <v>124</v>
      </c>
      <c r="E66" s="21" t="s">
        <v>125</v>
      </c>
      <c r="F66" s="12">
        <v>50</v>
      </c>
      <c r="G66" s="19" t="s">
        <v>28</v>
      </c>
      <c r="H66" s="14">
        <v>7.8213999999999997</v>
      </c>
      <c r="I66" s="10">
        <f>F66*H66</f>
        <v>391.07</v>
      </c>
      <c r="J66" s="17" t="s">
        <v>122</v>
      </c>
      <c r="K66" s="17" t="s">
        <v>123</v>
      </c>
    </row>
    <row r="67" spans="1:11" ht="43.5" x14ac:dyDescent="0.35">
      <c r="A67" s="8">
        <v>46</v>
      </c>
      <c r="B67" s="8" t="s">
        <v>28</v>
      </c>
      <c r="C67" s="8" t="s">
        <v>107</v>
      </c>
      <c r="D67" s="11" t="s">
        <v>126</v>
      </c>
      <c r="E67" s="21" t="s">
        <v>127</v>
      </c>
      <c r="F67" s="12">
        <v>200</v>
      </c>
      <c r="G67" s="19" t="s">
        <v>28</v>
      </c>
      <c r="H67" s="14">
        <v>5.7953000000000001</v>
      </c>
      <c r="I67" s="10">
        <f t="shared" ref="I67:I73" si="3">F67*H67</f>
        <v>1159.06</v>
      </c>
      <c r="J67" s="17" t="s">
        <v>122</v>
      </c>
      <c r="K67" s="17" t="s">
        <v>123</v>
      </c>
    </row>
    <row r="68" spans="1:11" ht="43.5" x14ac:dyDescent="0.35">
      <c r="A68" s="8">
        <v>47</v>
      </c>
      <c r="B68" s="8" t="s">
        <v>28</v>
      </c>
      <c r="C68" s="8" t="s">
        <v>107</v>
      </c>
      <c r="D68" s="11" t="s">
        <v>128</v>
      </c>
      <c r="E68" s="21" t="s">
        <v>129</v>
      </c>
      <c r="F68" s="12">
        <v>100</v>
      </c>
      <c r="G68" s="19" t="s">
        <v>28</v>
      </c>
      <c r="H68" s="14">
        <v>8.1905000000000001</v>
      </c>
      <c r="I68" s="10">
        <f t="shared" si="3"/>
        <v>819.05</v>
      </c>
      <c r="J68" s="17" t="s">
        <v>122</v>
      </c>
      <c r="K68" s="17" t="s">
        <v>123</v>
      </c>
    </row>
    <row r="69" spans="1:11" ht="43.5" x14ac:dyDescent="0.35">
      <c r="A69" s="8">
        <v>48</v>
      </c>
      <c r="B69" s="8" t="s">
        <v>28</v>
      </c>
      <c r="C69" s="8" t="s">
        <v>107</v>
      </c>
      <c r="D69" s="11" t="s">
        <v>130</v>
      </c>
      <c r="E69" s="21" t="s">
        <v>131</v>
      </c>
      <c r="F69" s="12">
        <v>100</v>
      </c>
      <c r="G69" s="19" t="s">
        <v>28</v>
      </c>
      <c r="H69" s="14">
        <v>9.4085999999999999</v>
      </c>
      <c r="I69" s="10">
        <f t="shared" si="3"/>
        <v>940.86</v>
      </c>
      <c r="J69" s="17" t="s">
        <v>122</v>
      </c>
      <c r="K69" s="17" t="s">
        <v>123</v>
      </c>
    </row>
    <row r="70" spans="1:11" x14ac:dyDescent="0.35">
      <c r="A70" s="8">
        <v>49</v>
      </c>
      <c r="B70" s="8" t="s">
        <v>28</v>
      </c>
      <c r="C70" s="8" t="s">
        <v>107</v>
      </c>
      <c r="D70" s="11" t="s">
        <v>132</v>
      </c>
      <c r="E70" s="21" t="s">
        <v>133</v>
      </c>
      <c r="F70" s="12">
        <v>900</v>
      </c>
      <c r="G70" s="19" t="s">
        <v>28</v>
      </c>
      <c r="H70" s="14">
        <v>5.3037000000000001</v>
      </c>
      <c r="I70" s="10">
        <f t="shared" si="3"/>
        <v>4773.33</v>
      </c>
      <c r="J70" s="17" t="s">
        <v>122</v>
      </c>
      <c r="K70" s="17" t="s">
        <v>123</v>
      </c>
    </row>
    <row r="71" spans="1:11" x14ac:dyDescent="0.35">
      <c r="A71" s="8">
        <v>50</v>
      </c>
      <c r="B71" s="8">
        <v>23</v>
      </c>
      <c r="C71" s="8" t="s">
        <v>107</v>
      </c>
      <c r="D71" s="11" t="s">
        <v>134</v>
      </c>
      <c r="E71" s="21" t="s">
        <v>135</v>
      </c>
      <c r="F71" s="12">
        <v>50</v>
      </c>
      <c r="G71" s="25">
        <v>7.9917999999999996</v>
      </c>
      <c r="H71" s="25">
        <v>7.9917999999999996</v>
      </c>
      <c r="I71" s="10">
        <f t="shared" si="3"/>
        <v>399.59</v>
      </c>
      <c r="J71" s="17" t="s">
        <v>122</v>
      </c>
      <c r="K71" s="17" t="s">
        <v>123</v>
      </c>
    </row>
    <row r="72" spans="1:11" x14ac:dyDescent="0.35">
      <c r="A72" s="8">
        <v>51</v>
      </c>
      <c r="B72" s="8">
        <v>24</v>
      </c>
      <c r="C72" s="8" t="s">
        <v>107</v>
      </c>
      <c r="D72" s="11" t="s">
        <v>136</v>
      </c>
      <c r="E72" s="21" t="s">
        <v>137</v>
      </c>
      <c r="F72" s="12">
        <v>10</v>
      </c>
      <c r="G72" s="25">
        <v>13.586</v>
      </c>
      <c r="H72" s="25">
        <v>13.586</v>
      </c>
      <c r="I72" s="10">
        <f t="shared" si="3"/>
        <v>135.86000000000001</v>
      </c>
      <c r="J72" s="17" t="s">
        <v>122</v>
      </c>
      <c r="K72" s="17" t="s">
        <v>123</v>
      </c>
    </row>
    <row r="73" spans="1:11" x14ac:dyDescent="0.35">
      <c r="A73" s="8">
        <v>52</v>
      </c>
      <c r="B73" s="8" t="s">
        <v>28</v>
      </c>
      <c r="C73" s="18" t="s">
        <v>107</v>
      </c>
      <c r="D73" s="11" t="s">
        <v>138</v>
      </c>
      <c r="E73" s="21" t="s">
        <v>139</v>
      </c>
      <c r="F73" s="12">
        <v>20</v>
      </c>
      <c r="G73" s="19" t="s">
        <v>28</v>
      </c>
      <c r="H73" s="14">
        <v>2.3205</v>
      </c>
      <c r="I73" s="19">
        <f t="shared" si="3"/>
        <v>46.41</v>
      </c>
    </row>
    <row r="74" spans="1:11" x14ac:dyDescent="0.35">
      <c r="A74" s="8">
        <v>53</v>
      </c>
      <c r="B74" s="8">
        <v>25</v>
      </c>
      <c r="C74" s="18" t="s">
        <v>107</v>
      </c>
      <c r="D74" s="11" t="s">
        <v>140</v>
      </c>
      <c r="E74" s="21" t="s">
        <v>141</v>
      </c>
      <c r="F74" s="12">
        <f>1800*2</f>
        <v>3600</v>
      </c>
      <c r="G74" s="25">
        <v>2.3176000000000001</v>
      </c>
      <c r="H74" s="25">
        <v>2.3176000000000001</v>
      </c>
      <c r="I74" s="19">
        <f t="shared" ref="I74:I105" si="4">F74*H74</f>
        <v>8343.36</v>
      </c>
    </row>
    <row r="75" spans="1:11" x14ac:dyDescent="0.35">
      <c r="A75" s="8">
        <v>54</v>
      </c>
      <c r="B75" s="8">
        <v>26</v>
      </c>
      <c r="C75" s="8" t="s">
        <v>107</v>
      </c>
      <c r="D75" s="9" t="s">
        <v>142</v>
      </c>
      <c r="E75" s="21" t="s">
        <v>143</v>
      </c>
      <c r="F75" s="12">
        <f>1800*2</f>
        <v>3600</v>
      </c>
      <c r="G75" s="25">
        <v>2.3176000000000001</v>
      </c>
      <c r="H75" s="25">
        <v>2.3176000000000001</v>
      </c>
      <c r="I75" s="10">
        <f t="shared" si="4"/>
        <v>8343.36</v>
      </c>
    </row>
    <row r="76" spans="1:11" x14ac:dyDescent="0.35">
      <c r="A76" s="8">
        <v>55</v>
      </c>
      <c r="B76" s="8">
        <v>27</v>
      </c>
      <c r="C76" s="8" t="s">
        <v>107</v>
      </c>
      <c r="D76" s="9" t="s">
        <v>144</v>
      </c>
      <c r="E76" s="21" t="s">
        <v>145</v>
      </c>
      <c r="F76" s="12">
        <f>(190*5+97)*2</f>
        <v>2094</v>
      </c>
      <c r="G76" s="25">
        <v>2.3176000000000001</v>
      </c>
      <c r="H76" s="25">
        <v>2.3176000000000001</v>
      </c>
      <c r="I76" s="10">
        <f t="shared" si="4"/>
        <v>4853.0544</v>
      </c>
    </row>
    <row r="77" spans="1:11" x14ac:dyDescent="0.35">
      <c r="A77" s="8">
        <v>56</v>
      </c>
      <c r="B77" s="8">
        <v>28</v>
      </c>
      <c r="C77" s="8" t="s">
        <v>107</v>
      </c>
      <c r="D77" s="9" t="s">
        <v>146</v>
      </c>
      <c r="E77" s="21" t="s">
        <v>147</v>
      </c>
      <c r="F77" s="12">
        <v>1000</v>
      </c>
      <c r="G77" s="25">
        <v>2.3176000000000001</v>
      </c>
      <c r="H77" s="25">
        <v>2.3176000000000001</v>
      </c>
      <c r="I77" s="10">
        <f t="shared" si="4"/>
        <v>2317.6</v>
      </c>
    </row>
    <row r="78" spans="1:11" x14ac:dyDescent="0.35">
      <c r="A78" s="8">
        <v>57</v>
      </c>
      <c r="B78" s="8" t="s">
        <v>28</v>
      </c>
      <c r="C78" s="8" t="s">
        <v>107</v>
      </c>
      <c r="D78" s="11" t="s">
        <v>148</v>
      </c>
      <c r="E78" s="21" t="s">
        <v>149</v>
      </c>
      <c r="F78" s="12">
        <v>300</v>
      </c>
      <c r="G78" s="19" t="s">
        <v>28</v>
      </c>
      <c r="H78" s="14">
        <v>0.57579999999999998</v>
      </c>
      <c r="I78" s="10">
        <f t="shared" si="4"/>
        <v>172.73999999999998</v>
      </c>
      <c r="J78" s="17" t="s">
        <v>150</v>
      </c>
      <c r="K78" s="17" t="s">
        <v>151</v>
      </c>
    </row>
    <row r="79" spans="1:11" x14ac:dyDescent="0.35">
      <c r="A79" s="8">
        <v>58</v>
      </c>
      <c r="B79" s="8" t="s">
        <v>28</v>
      </c>
      <c r="C79" s="8" t="s">
        <v>107</v>
      </c>
      <c r="D79" s="11" t="s">
        <v>152</v>
      </c>
      <c r="E79" s="21" t="s">
        <v>153</v>
      </c>
      <c r="F79" s="12">
        <v>120</v>
      </c>
      <c r="G79" s="19" t="s">
        <v>28</v>
      </c>
      <c r="H79" s="14">
        <v>0.7923</v>
      </c>
      <c r="I79" s="10">
        <f t="shared" si="4"/>
        <v>95.075999999999993</v>
      </c>
      <c r="J79" s="17" t="s">
        <v>150</v>
      </c>
      <c r="K79" s="17" t="s">
        <v>151</v>
      </c>
    </row>
    <row r="80" spans="1:11" x14ac:dyDescent="0.35">
      <c r="A80" s="8">
        <v>59</v>
      </c>
      <c r="B80" s="8" t="s">
        <v>28</v>
      </c>
      <c r="C80" s="8" t="s">
        <v>107</v>
      </c>
      <c r="D80" s="11" t="s">
        <v>154</v>
      </c>
      <c r="E80" s="21" t="s">
        <v>155</v>
      </c>
      <c r="F80" s="12">
        <v>200</v>
      </c>
      <c r="G80" s="19" t="s">
        <v>28</v>
      </c>
      <c r="H80" s="14">
        <v>0.53959999999999997</v>
      </c>
      <c r="I80" s="10">
        <f t="shared" si="4"/>
        <v>107.91999999999999</v>
      </c>
      <c r="J80" s="17" t="s">
        <v>150</v>
      </c>
      <c r="K80" s="17" t="s">
        <v>151</v>
      </c>
    </row>
    <row r="81" spans="1:11" x14ac:dyDescent="0.35">
      <c r="A81" s="8">
        <v>60</v>
      </c>
      <c r="B81" s="8">
        <v>29</v>
      </c>
      <c r="C81" s="8" t="s">
        <v>107</v>
      </c>
      <c r="D81" s="9" t="s">
        <v>156</v>
      </c>
      <c r="E81" s="21" t="s">
        <v>157</v>
      </c>
      <c r="F81" s="12">
        <v>3000</v>
      </c>
      <c r="G81" s="25">
        <v>0.26640000000000003</v>
      </c>
      <c r="H81" s="25">
        <v>0.26640000000000003</v>
      </c>
      <c r="I81" s="10">
        <f t="shared" si="4"/>
        <v>799.2</v>
      </c>
    </row>
    <row r="82" spans="1:11" x14ac:dyDescent="0.35">
      <c r="A82" s="8">
        <v>61</v>
      </c>
      <c r="B82" s="8">
        <v>30</v>
      </c>
      <c r="C82" s="8" t="s">
        <v>107</v>
      </c>
      <c r="D82" s="9" t="s">
        <v>158</v>
      </c>
      <c r="E82" s="21" t="s">
        <v>159</v>
      </c>
      <c r="F82" s="12">
        <v>3500</v>
      </c>
      <c r="G82" s="25">
        <v>0.42620000000000002</v>
      </c>
      <c r="H82" s="25">
        <v>0.42620000000000002</v>
      </c>
      <c r="I82" s="10">
        <f t="shared" si="4"/>
        <v>1491.7</v>
      </c>
    </row>
    <row r="83" spans="1:11" x14ac:dyDescent="0.35">
      <c r="A83" s="8">
        <v>62</v>
      </c>
      <c r="B83" s="8" t="s">
        <v>28</v>
      </c>
      <c r="C83" s="8" t="s">
        <v>107</v>
      </c>
      <c r="D83" s="11" t="s">
        <v>160</v>
      </c>
      <c r="E83" s="21" t="s">
        <v>161</v>
      </c>
      <c r="F83" s="12">
        <v>200</v>
      </c>
      <c r="G83" s="19" t="s">
        <v>28</v>
      </c>
      <c r="H83" s="14">
        <v>0.77139999999999997</v>
      </c>
      <c r="I83" s="10">
        <f t="shared" si="4"/>
        <v>154.28</v>
      </c>
    </row>
    <row r="84" spans="1:11" x14ac:dyDescent="0.35">
      <c r="A84" s="8">
        <v>63</v>
      </c>
      <c r="B84" s="8">
        <v>31</v>
      </c>
      <c r="C84" s="8" t="s">
        <v>107</v>
      </c>
      <c r="D84" s="11" t="s">
        <v>162</v>
      </c>
      <c r="E84" s="21" t="s">
        <v>163</v>
      </c>
      <c r="F84" s="12">
        <v>4000</v>
      </c>
      <c r="G84" s="25">
        <v>0.61270000000000002</v>
      </c>
      <c r="H84" s="25">
        <v>0.61270000000000002</v>
      </c>
      <c r="I84" s="10">
        <f t="shared" si="4"/>
        <v>2450.8000000000002</v>
      </c>
    </row>
    <row r="85" spans="1:11" x14ac:dyDescent="0.35">
      <c r="A85" s="8">
        <v>64</v>
      </c>
      <c r="B85" s="8" t="s">
        <v>28</v>
      </c>
      <c r="C85" s="8" t="s">
        <v>107</v>
      </c>
      <c r="D85" s="11" t="s">
        <v>164</v>
      </c>
      <c r="E85" s="21" t="s">
        <v>165</v>
      </c>
      <c r="F85" s="12">
        <v>200</v>
      </c>
      <c r="G85" s="19" t="s">
        <v>28</v>
      </c>
      <c r="H85" s="14">
        <v>1.4286000000000001</v>
      </c>
      <c r="I85" s="10">
        <f t="shared" si="4"/>
        <v>285.72000000000003</v>
      </c>
    </row>
    <row r="86" spans="1:11" x14ac:dyDescent="0.35">
      <c r="A86" s="8">
        <v>65</v>
      </c>
      <c r="B86" s="8">
        <v>32</v>
      </c>
      <c r="C86" s="8" t="s">
        <v>107</v>
      </c>
      <c r="D86" s="11" t="s">
        <v>166</v>
      </c>
      <c r="E86" s="21" t="s">
        <v>167</v>
      </c>
      <c r="F86" s="12">
        <f>1840*2</f>
        <v>3680</v>
      </c>
      <c r="G86" s="25">
        <v>0.85240000000000005</v>
      </c>
      <c r="H86" s="25">
        <v>0.85240000000000005</v>
      </c>
      <c r="I86" s="10">
        <f t="shared" si="4"/>
        <v>3136.8320000000003</v>
      </c>
    </row>
    <row r="87" spans="1:11" x14ac:dyDescent="0.35">
      <c r="A87" s="8">
        <v>66</v>
      </c>
      <c r="B87" s="8">
        <v>33</v>
      </c>
      <c r="C87" s="8" t="s">
        <v>107</v>
      </c>
      <c r="D87" s="11" t="s">
        <v>168</v>
      </c>
      <c r="E87" s="21" t="s">
        <v>169</v>
      </c>
      <c r="F87" s="12">
        <v>500</v>
      </c>
      <c r="G87" s="25">
        <v>4.0949999999999998</v>
      </c>
      <c r="H87" s="25">
        <v>4.0949999999999998</v>
      </c>
      <c r="I87" s="10">
        <f t="shared" si="4"/>
        <v>2047.4999999999998</v>
      </c>
    </row>
    <row r="88" spans="1:11" x14ac:dyDescent="0.35">
      <c r="A88" s="8">
        <v>67</v>
      </c>
      <c r="B88" s="8">
        <v>34</v>
      </c>
      <c r="C88" s="8" t="s">
        <v>107</v>
      </c>
      <c r="D88" s="11" t="s">
        <v>170</v>
      </c>
      <c r="E88" s="21" t="s">
        <v>171</v>
      </c>
      <c r="F88" s="12">
        <f>1347*2</f>
        <v>2694</v>
      </c>
      <c r="G88" s="25">
        <v>0.98560000000000003</v>
      </c>
      <c r="H88" s="25">
        <v>0.98560000000000003</v>
      </c>
      <c r="I88" s="10">
        <f t="shared" si="4"/>
        <v>2655.2064</v>
      </c>
    </row>
    <row r="89" spans="1:11" x14ac:dyDescent="0.35">
      <c r="A89" s="8">
        <v>68</v>
      </c>
      <c r="B89" s="8">
        <v>35</v>
      </c>
      <c r="C89" s="8" t="s">
        <v>107</v>
      </c>
      <c r="D89" s="11" t="s">
        <v>172</v>
      </c>
      <c r="E89" s="21" t="s">
        <v>173</v>
      </c>
      <c r="F89" s="12">
        <f>670*2</f>
        <v>1340</v>
      </c>
      <c r="G89" s="25">
        <v>0.90569999999999995</v>
      </c>
      <c r="H89" s="25">
        <v>0.90569999999999995</v>
      </c>
      <c r="I89" s="10">
        <f t="shared" si="4"/>
        <v>1213.6379999999999</v>
      </c>
    </row>
    <row r="90" spans="1:11" ht="43.5" x14ac:dyDescent="0.35">
      <c r="A90" s="8">
        <v>69</v>
      </c>
      <c r="B90" s="8">
        <v>36</v>
      </c>
      <c r="C90" s="8" t="s">
        <v>107</v>
      </c>
      <c r="D90" s="9" t="s">
        <v>174</v>
      </c>
      <c r="E90" s="21" t="s">
        <v>175</v>
      </c>
      <c r="F90" s="12">
        <v>20000</v>
      </c>
      <c r="G90" s="25">
        <v>1.7433000000000001</v>
      </c>
      <c r="H90" s="25">
        <v>1.7433000000000001</v>
      </c>
      <c r="I90" s="10">
        <f t="shared" si="4"/>
        <v>34866</v>
      </c>
      <c r="J90" s="17" t="s">
        <v>176</v>
      </c>
      <c r="K90" s="31" t="s">
        <v>177</v>
      </c>
    </row>
    <row r="91" spans="1:11" ht="43.5" x14ac:dyDescent="0.35">
      <c r="A91" s="8">
        <v>70</v>
      </c>
      <c r="B91" s="8">
        <v>37</v>
      </c>
      <c r="C91" s="8" t="s">
        <v>107</v>
      </c>
      <c r="D91" s="11" t="s">
        <v>178</v>
      </c>
      <c r="E91" s="21" t="s">
        <v>179</v>
      </c>
      <c r="F91" s="12">
        <v>1500</v>
      </c>
      <c r="G91" s="25">
        <v>25.934999999999999</v>
      </c>
      <c r="H91" s="25">
        <v>25.934999999999999</v>
      </c>
      <c r="I91" s="10">
        <f t="shared" si="4"/>
        <v>38902.5</v>
      </c>
      <c r="J91" s="17" t="s">
        <v>176</v>
      </c>
      <c r="K91" s="31" t="s">
        <v>177</v>
      </c>
    </row>
    <row r="92" spans="1:11" x14ac:dyDescent="0.35">
      <c r="A92" s="8">
        <v>71</v>
      </c>
      <c r="B92" s="8" t="s">
        <v>28</v>
      </c>
      <c r="C92" s="8" t="s">
        <v>107</v>
      </c>
      <c r="D92" s="11" t="s">
        <v>180</v>
      </c>
      <c r="E92" s="21" t="s">
        <v>181</v>
      </c>
      <c r="F92" s="12">
        <v>2000</v>
      </c>
      <c r="G92" s="19" t="s">
        <v>28</v>
      </c>
      <c r="H92" s="14">
        <v>1.5857000000000001</v>
      </c>
      <c r="I92" s="10">
        <f t="shared" si="4"/>
        <v>3171.4</v>
      </c>
      <c r="J92" s="17" t="s">
        <v>182</v>
      </c>
      <c r="K92" s="17" t="s">
        <v>183</v>
      </c>
    </row>
    <row r="93" spans="1:11" x14ac:dyDescent="0.35">
      <c r="A93" s="8">
        <v>72</v>
      </c>
      <c r="B93" s="8" t="s">
        <v>28</v>
      </c>
      <c r="C93" s="8" t="s">
        <v>107</v>
      </c>
      <c r="D93" s="11" t="s">
        <v>184</v>
      </c>
      <c r="E93" s="21" t="s">
        <v>185</v>
      </c>
      <c r="F93" s="12">
        <v>2000</v>
      </c>
      <c r="G93" s="19" t="s">
        <v>28</v>
      </c>
      <c r="H93" s="14">
        <v>1.1476</v>
      </c>
      <c r="I93" s="10">
        <f t="shared" si="4"/>
        <v>2295.1999999999998</v>
      </c>
      <c r="J93" s="17" t="s">
        <v>182</v>
      </c>
      <c r="K93" s="17" t="s">
        <v>183</v>
      </c>
    </row>
    <row r="94" spans="1:11" x14ac:dyDescent="0.35">
      <c r="A94" s="8">
        <v>73</v>
      </c>
      <c r="B94" s="8" t="s">
        <v>28</v>
      </c>
      <c r="C94" s="8" t="s">
        <v>107</v>
      </c>
      <c r="D94" s="11" t="s">
        <v>186</v>
      </c>
      <c r="E94" s="21" t="s">
        <v>187</v>
      </c>
      <c r="F94" s="12">
        <v>2000</v>
      </c>
      <c r="G94" s="19" t="s">
        <v>28</v>
      </c>
      <c r="H94" s="14">
        <v>0.7429</v>
      </c>
      <c r="I94" s="10">
        <f t="shared" si="4"/>
        <v>1485.8</v>
      </c>
      <c r="J94" s="17" t="s">
        <v>182</v>
      </c>
      <c r="K94" s="17" t="s">
        <v>183</v>
      </c>
    </row>
    <row r="95" spans="1:11" ht="29" x14ac:dyDescent="0.35">
      <c r="A95" s="8">
        <v>74</v>
      </c>
      <c r="B95" s="8">
        <v>38</v>
      </c>
      <c r="C95" s="8" t="s">
        <v>188</v>
      </c>
      <c r="D95" s="11" t="s">
        <v>189</v>
      </c>
      <c r="E95" s="21" t="s">
        <v>190</v>
      </c>
      <c r="F95" s="12">
        <v>200</v>
      </c>
      <c r="G95" s="25">
        <v>40.651600000000002</v>
      </c>
      <c r="H95" s="14">
        <v>40.651000000000003</v>
      </c>
      <c r="I95" s="10">
        <f t="shared" si="4"/>
        <v>8130.2000000000007</v>
      </c>
    </row>
    <row r="96" spans="1:11" ht="29" x14ac:dyDescent="0.35">
      <c r="A96" s="8">
        <v>75</v>
      </c>
      <c r="B96" s="8" t="s">
        <v>28</v>
      </c>
      <c r="C96" s="9" t="s">
        <v>188</v>
      </c>
      <c r="D96" s="11" t="s">
        <v>191</v>
      </c>
      <c r="E96" s="21" t="s">
        <v>192</v>
      </c>
      <c r="F96" s="26">
        <v>150</v>
      </c>
      <c r="G96" s="19" t="s">
        <v>28</v>
      </c>
      <c r="H96" s="27">
        <v>4.7969999999999997</v>
      </c>
      <c r="I96" s="28">
        <f t="shared" si="4"/>
        <v>719.55</v>
      </c>
    </row>
    <row r="97" spans="1:9" ht="29" x14ac:dyDescent="0.35">
      <c r="A97" s="8">
        <v>76</v>
      </c>
      <c r="B97" s="8">
        <v>39</v>
      </c>
      <c r="C97" s="8" t="s">
        <v>188</v>
      </c>
      <c r="D97" s="11" t="s">
        <v>193</v>
      </c>
      <c r="E97" s="21" t="s">
        <v>194</v>
      </c>
      <c r="F97" s="12">
        <v>600</v>
      </c>
      <c r="G97" s="34">
        <v>5.0081850000000001</v>
      </c>
      <c r="H97" s="25">
        <v>4.7949999999999999</v>
      </c>
      <c r="I97" s="10">
        <f t="shared" si="4"/>
        <v>2877</v>
      </c>
    </row>
    <row r="98" spans="1:9" ht="29" x14ac:dyDescent="0.35">
      <c r="A98" s="8">
        <v>77</v>
      </c>
      <c r="B98" s="8">
        <v>39</v>
      </c>
      <c r="C98" s="8" t="s">
        <v>188</v>
      </c>
      <c r="D98" s="11" t="s">
        <v>195</v>
      </c>
      <c r="E98" s="21" t="s">
        <v>196</v>
      </c>
      <c r="F98" s="12">
        <v>50</v>
      </c>
      <c r="G98" s="25">
        <v>5.0082000000000004</v>
      </c>
      <c r="H98" s="25">
        <v>5.0082000000000004</v>
      </c>
      <c r="I98" s="10">
        <f t="shared" si="4"/>
        <v>250.41000000000003</v>
      </c>
    </row>
    <row r="99" spans="1:9" ht="29" x14ac:dyDescent="0.35">
      <c r="A99" s="8">
        <v>78</v>
      </c>
      <c r="B99" s="8" t="s">
        <v>28</v>
      </c>
      <c r="C99" s="8" t="s">
        <v>188</v>
      </c>
      <c r="D99" s="11" t="s">
        <v>197</v>
      </c>
      <c r="E99" s="21" t="s">
        <v>198</v>
      </c>
      <c r="F99" s="12">
        <v>200</v>
      </c>
      <c r="G99" s="19" t="s">
        <v>28</v>
      </c>
      <c r="H99" s="14">
        <v>5.12</v>
      </c>
      <c r="I99" s="10">
        <f t="shared" si="4"/>
        <v>1024</v>
      </c>
    </row>
    <row r="100" spans="1:9" x14ac:dyDescent="0.35">
      <c r="A100" s="8">
        <v>79</v>
      </c>
      <c r="B100" s="8" t="s">
        <v>28</v>
      </c>
      <c r="C100" s="8" t="s">
        <v>188</v>
      </c>
      <c r="D100" s="11" t="s">
        <v>199</v>
      </c>
      <c r="E100" s="21" t="s">
        <v>200</v>
      </c>
      <c r="F100" s="12">
        <v>20</v>
      </c>
      <c r="G100" s="19" t="s">
        <v>28</v>
      </c>
      <c r="H100" s="14">
        <v>59.7333</v>
      </c>
      <c r="I100" s="10">
        <f t="shared" si="4"/>
        <v>1194.6659999999999</v>
      </c>
    </row>
    <row r="101" spans="1:9" x14ac:dyDescent="0.35">
      <c r="A101" s="8">
        <v>80</v>
      </c>
      <c r="B101" s="8" t="s">
        <v>28</v>
      </c>
      <c r="C101" s="8" t="s">
        <v>188</v>
      </c>
      <c r="D101" s="11" t="s">
        <v>201</v>
      </c>
      <c r="E101" s="21" t="s">
        <v>202</v>
      </c>
      <c r="F101" s="12">
        <v>70</v>
      </c>
      <c r="G101" s="19" t="s">
        <v>28</v>
      </c>
      <c r="H101" s="14">
        <v>5.6266999999999996</v>
      </c>
      <c r="I101" s="10">
        <f t="shared" si="4"/>
        <v>393.86899999999997</v>
      </c>
    </row>
    <row r="102" spans="1:9" x14ac:dyDescent="0.35">
      <c r="A102" s="8">
        <v>81</v>
      </c>
      <c r="B102" s="8">
        <v>40</v>
      </c>
      <c r="C102" s="8" t="s">
        <v>188</v>
      </c>
      <c r="D102" s="11" t="s">
        <v>203</v>
      </c>
      <c r="E102" s="21" t="s">
        <v>204</v>
      </c>
      <c r="F102" s="12">
        <v>350</v>
      </c>
      <c r="G102" s="25">
        <v>4.1024000000000003</v>
      </c>
      <c r="H102" s="14">
        <v>4.1014999999999997</v>
      </c>
      <c r="I102" s="10">
        <f t="shared" si="4"/>
        <v>1435.5249999999999</v>
      </c>
    </row>
    <row r="103" spans="1:9" x14ac:dyDescent="0.35">
      <c r="A103" s="8">
        <v>82</v>
      </c>
      <c r="B103" s="8">
        <v>41</v>
      </c>
      <c r="C103" s="8" t="s">
        <v>188</v>
      </c>
      <c r="D103" s="11" t="s">
        <v>205</v>
      </c>
      <c r="E103" s="21" t="s">
        <v>206</v>
      </c>
      <c r="F103" s="12">
        <v>100</v>
      </c>
      <c r="G103" s="25">
        <v>28.450800000000001</v>
      </c>
      <c r="H103" s="14">
        <v>28.450500000000002</v>
      </c>
      <c r="I103" s="10">
        <f t="shared" si="4"/>
        <v>2845.05</v>
      </c>
    </row>
    <row r="104" spans="1:9" x14ac:dyDescent="0.35">
      <c r="A104" s="8">
        <v>83</v>
      </c>
      <c r="B104" s="8">
        <v>42</v>
      </c>
      <c r="C104" s="8" t="s">
        <v>188</v>
      </c>
      <c r="D104" s="11" t="s">
        <v>207</v>
      </c>
      <c r="E104" s="22" t="s">
        <v>208</v>
      </c>
      <c r="F104" s="12">
        <v>100</v>
      </c>
      <c r="G104" s="25">
        <v>3.5697000000000001</v>
      </c>
      <c r="H104" s="25">
        <v>3.5697000000000001</v>
      </c>
      <c r="I104" s="10">
        <f t="shared" si="4"/>
        <v>356.97</v>
      </c>
    </row>
    <row r="105" spans="1:9" x14ac:dyDescent="0.35">
      <c r="A105" s="8">
        <v>84</v>
      </c>
      <c r="B105" s="8">
        <v>43</v>
      </c>
      <c r="C105" s="8" t="s">
        <v>188</v>
      </c>
      <c r="D105" s="11" t="s">
        <v>209</v>
      </c>
      <c r="E105" s="21" t="s">
        <v>210</v>
      </c>
      <c r="F105" s="12">
        <v>3000</v>
      </c>
      <c r="G105" s="25">
        <v>5.9619</v>
      </c>
      <c r="H105" s="25">
        <v>5.9619</v>
      </c>
      <c r="I105" s="10">
        <f t="shared" si="4"/>
        <v>17885.7</v>
      </c>
    </row>
    <row r="106" spans="1:9" x14ac:dyDescent="0.35">
      <c r="A106" s="8">
        <v>85</v>
      </c>
      <c r="B106" s="8">
        <v>44</v>
      </c>
      <c r="C106" s="8" t="s">
        <v>188</v>
      </c>
      <c r="D106" s="11" t="s">
        <v>211</v>
      </c>
      <c r="E106" s="21" t="s">
        <v>212</v>
      </c>
      <c r="F106" s="12">
        <v>100</v>
      </c>
      <c r="G106" s="25">
        <v>2.1844999999999999</v>
      </c>
      <c r="H106" s="25">
        <v>2.1844999999999999</v>
      </c>
      <c r="I106" s="10">
        <f t="shared" ref="I106:I134" si="5">F106*H106</f>
        <v>218.45</v>
      </c>
    </row>
    <row r="107" spans="1:9" x14ac:dyDescent="0.35">
      <c r="A107" s="8">
        <v>86</v>
      </c>
      <c r="B107" s="8">
        <v>45</v>
      </c>
      <c r="C107" s="8" t="s">
        <v>188</v>
      </c>
      <c r="D107" s="11" t="s">
        <v>213</v>
      </c>
      <c r="E107" s="21" t="s">
        <v>214</v>
      </c>
      <c r="F107" s="12">
        <v>500</v>
      </c>
      <c r="G107" s="25">
        <v>3.1966999999999999</v>
      </c>
      <c r="H107" s="25">
        <v>3.1966999999999999</v>
      </c>
      <c r="I107" s="10">
        <f t="shared" si="5"/>
        <v>1598.35</v>
      </c>
    </row>
    <row r="108" spans="1:9" x14ac:dyDescent="0.35">
      <c r="A108" s="8">
        <v>87</v>
      </c>
      <c r="B108" s="8">
        <v>46</v>
      </c>
      <c r="C108" s="8" t="s">
        <v>188</v>
      </c>
      <c r="D108" s="11" t="s">
        <v>215</v>
      </c>
      <c r="E108" s="21" t="s">
        <v>216</v>
      </c>
      <c r="F108" s="12">
        <v>800</v>
      </c>
      <c r="G108" s="25">
        <v>3.6581999999999999</v>
      </c>
      <c r="H108" s="25">
        <v>3.6581999999999999</v>
      </c>
      <c r="I108" s="10">
        <f t="shared" si="5"/>
        <v>2926.56</v>
      </c>
    </row>
    <row r="109" spans="1:9" x14ac:dyDescent="0.35">
      <c r="A109" s="8">
        <v>88</v>
      </c>
      <c r="B109" s="8">
        <v>47</v>
      </c>
      <c r="C109" s="8" t="s">
        <v>188</v>
      </c>
      <c r="D109" s="11" t="s">
        <v>217</v>
      </c>
      <c r="E109" s="21" t="s">
        <v>218</v>
      </c>
      <c r="F109" s="12">
        <v>800</v>
      </c>
      <c r="G109" s="25">
        <v>3.7843</v>
      </c>
      <c r="H109" s="25">
        <v>3.7843</v>
      </c>
      <c r="I109" s="10">
        <f t="shared" si="5"/>
        <v>3027.44</v>
      </c>
    </row>
    <row r="110" spans="1:9" x14ac:dyDescent="0.35">
      <c r="A110" s="8">
        <v>89</v>
      </c>
      <c r="B110" s="8" t="s">
        <v>28</v>
      </c>
      <c r="C110" s="8" t="s">
        <v>188</v>
      </c>
      <c r="D110" s="11" t="s">
        <v>219</v>
      </c>
      <c r="E110" s="21" t="s">
        <v>220</v>
      </c>
      <c r="F110" s="12">
        <v>130</v>
      </c>
      <c r="G110" s="19" t="s">
        <v>28</v>
      </c>
      <c r="H110" s="14">
        <v>15.8756</v>
      </c>
      <c r="I110" s="10">
        <f t="shared" si="5"/>
        <v>2063.828</v>
      </c>
    </row>
    <row r="111" spans="1:9" x14ac:dyDescent="0.35">
      <c r="A111" s="8">
        <v>90</v>
      </c>
      <c r="B111" s="8" t="s">
        <v>28</v>
      </c>
      <c r="C111" s="8" t="s">
        <v>188</v>
      </c>
      <c r="D111" s="11" t="s">
        <v>221</v>
      </c>
      <c r="E111" s="21" t="s">
        <v>222</v>
      </c>
      <c r="F111" s="12">
        <v>40</v>
      </c>
      <c r="G111" s="19" t="s">
        <v>28</v>
      </c>
      <c r="H111" s="14">
        <v>32.165999999999997</v>
      </c>
      <c r="I111" s="10">
        <f t="shared" si="5"/>
        <v>1286.6399999999999</v>
      </c>
    </row>
    <row r="112" spans="1:9" x14ac:dyDescent="0.35">
      <c r="A112" s="8">
        <v>91</v>
      </c>
      <c r="B112" s="8" t="s">
        <v>28</v>
      </c>
      <c r="C112" s="8" t="s">
        <v>188</v>
      </c>
      <c r="D112" s="11" t="s">
        <v>223</v>
      </c>
      <c r="E112" s="21" t="s">
        <v>224</v>
      </c>
      <c r="F112" s="12">
        <v>170</v>
      </c>
      <c r="G112" s="19" t="s">
        <v>28</v>
      </c>
      <c r="H112" s="14">
        <v>6.3440000000000003</v>
      </c>
      <c r="I112" s="10">
        <f t="shared" si="5"/>
        <v>1078.48</v>
      </c>
    </row>
    <row r="113" spans="1:11" x14ac:dyDescent="0.35">
      <c r="A113" s="8">
        <v>92</v>
      </c>
      <c r="B113" s="8" t="s">
        <v>28</v>
      </c>
      <c r="C113" s="8" t="s">
        <v>188</v>
      </c>
      <c r="D113" s="11" t="s">
        <v>225</v>
      </c>
      <c r="E113" s="21" t="s">
        <v>226</v>
      </c>
      <c r="F113" s="12">
        <v>20</v>
      </c>
      <c r="G113" s="19" t="s">
        <v>28</v>
      </c>
      <c r="H113" s="14">
        <v>3.9653</v>
      </c>
      <c r="I113" s="10">
        <f t="shared" si="5"/>
        <v>79.305999999999997</v>
      </c>
    </row>
    <row r="114" spans="1:11" x14ac:dyDescent="0.35">
      <c r="A114" s="8">
        <v>93</v>
      </c>
      <c r="B114" s="8" t="s">
        <v>28</v>
      </c>
      <c r="C114" s="8" t="s">
        <v>188</v>
      </c>
      <c r="D114" s="11" t="s">
        <v>227</v>
      </c>
      <c r="E114" s="21" t="s">
        <v>228</v>
      </c>
      <c r="F114" s="12">
        <v>20</v>
      </c>
      <c r="G114" s="19" t="s">
        <v>28</v>
      </c>
      <c r="H114" s="14">
        <v>21.164400000000001</v>
      </c>
      <c r="I114" s="10">
        <f t="shared" si="5"/>
        <v>423.28800000000001</v>
      </c>
    </row>
    <row r="115" spans="1:11" x14ac:dyDescent="0.35">
      <c r="A115" s="8">
        <v>94</v>
      </c>
      <c r="B115" s="8" t="s">
        <v>28</v>
      </c>
      <c r="C115" s="8" t="s">
        <v>188</v>
      </c>
      <c r="D115" s="11" t="s">
        <v>229</v>
      </c>
      <c r="E115" s="21" t="s">
        <v>230</v>
      </c>
      <c r="F115" s="12">
        <v>40</v>
      </c>
      <c r="G115" s="19" t="s">
        <v>28</v>
      </c>
      <c r="H115" s="14">
        <v>51.464399999999998</v>
      </c>
      <c r="I115" s="10">
        <f t="shared" ref="I115" si="6">F115*H115</f>
        <v>2058.576</v>
      </c>
    </row>
    <row r="116" spans="1:11" ht="29" x14ac:dyDescent="0.35">
      <c r="A116" s="8">
        <v>95</v>
      </c>
      <c r="B116" s="8" t="s">
        <v>28</v>
      </c>
      <c r="C116" s="8" t="s">
        <v>188</v>
      </c>
      <c r="D116" s="11" t="s">
        <v>231</v>
      </c>
      <c r="E116" s="21" t="s">
        <v>232</v>
      </c>
      <c r="F116" s="12">
        <v>20</v>
      </c>
      <c r="G116" s="19" t="s">
        <v>28</v>
      </c>
      <c r="H116" s="14">
        <v>4.4856999999999996</v>
      </c>
      <c r="I116" s="10">
        <f t="shared" si="5"/>
        <v>89.713999999999999</v>
      </c>
      <c r="J116" s="17" t="s">
        <v>233</v>
      </c>
      <c r="K116" s="17" t="s">
        <v>183</v>
      </c>
    </row>
    <row r="117" spans="1:11" x14ac:dyDescent="0.35">
      <c r="A117" s="8">
        <v>96</v>
      </c>
      <c r="B117" s="8" t="s">
        <v>28</v>
      </c>
      <c r="C117" s="18" t="s">
        <v>234</v>
      </c>
      <c r="D117" s="11" t="s">
        <v>235</v>
      </c>
      <c r="E117" s="21" t="s">
        <v>236</v>
      </c>
      <c r="F117" s="12">
        <v>100</v>
      </c>
      <c r="G117" s="19" t="s">
        <v>28</v>
      </c>
      <c r="H117" s="14">
        <v>3.25</v>
      </c>
      <c r="I117" s="10">
        <f t="shared" si="5"/>
        <v>325</v>
      </c>
      <c r="J117" s="17" t="s">
        <v>237</v>
      </c>
      <c r="K117" s="17" t="s">
        <v>238</v>
      </c>
    </row>
    <row r="118" spans="1:11" x14ac:dyDescent="0.35">
      <c r="A118" s="8">
        <v>97</v>
      </c>
      <c r="B118" s="8" t="s">
        <v>28</v>
      </c>
      <c r="C118" s="18" t="s">
        <v>234</v>
      </c>
      <c r="D118" s="11" t="s">
        <v>239</v>
      </c>
      <c r="E118" s="21" t="s">
        <v>240</v>
      </c>
      <c r="F118" s="12">
        <v>100</v>
      </c>
      <c r="G118" s="19" t="s">
        <v>28</v>
      </c>
      <c r="H118" s="14">
        <v>4.0362999999999998</v>
      </c>
      <c r="I118" s="10">
        <f t="shared" si="5"/>
        <v>403.63</v>
      </c>
      <c r="J118" s="17" t="s">
        <v>241</v>
      </c>
      <c r="K118" s="17" t="s">
        <v>242</v>
      </c>
    </row>
    <row r="119" spans="1:11" ht="58" x14ac:dyDescent="0.35">
      <c r="A119" s="8">
        <v>98</v>
      </c>
      <c r="B119" s="8">
        <v>52</v>
      </c>
      <c r="C119" s="18" t="s">
        <v>243</v>
      </c>
      <c r="D119" s="11" t="s">
        <v>244</v>
      </c>
      <c r="E119" s="21" t="s">
        <v>245</v>
      </c>
      <c r="F119" s="12">
        <f>20+30</f>
        <v>50</v>
      </c>
      <c r="G119" s="25">
        <v>156</v>
      </c>
      <c r="H119" s="25">
        <v>156</v>
      </c>
      <c r="I119" s="35">
        <f>F119*H119</f>
        <v>7800</v>
      </c>
      <c r="J119" s="17" t="s">
        <v>246</v>
      </c>
      <c r="K119" s="17" t="s">
        <v>247</v>
      </c>
    </row>
    <row r="120" spans="1:11" x14ac:dyDescent="0.35">
      <c r="A120" s="8">
        <v>99</v>
      </c>
      <c r="B120" s="8">
        <v>53</v>
      </c>
      <c r="C120" s="18" t="s">
        <v>243</v>
      </c>
      <c r="D120" s="11" t="s">
        <v>248</v>
      </c>
      <c r="E120" s="21" t="s">
        <v>249</v>
      </c>
      <c r="F120" s="12">
        <v>200</v>
      </c>
      <c r="G120" s="25">
        <v>21.352499999999999</v>
      </c>
      <c r="H120" s="25">
        <v>21.352499999999999</v>
      </c>
      <c r="I120" s="10">
        <f t="shared" si="5"/>
        <v>4270.5</v>
      </c>
    </row>
    <row r="121" spans="1:11" x14ac:dyDescent="0.35">
      <c r="A121" s="8">
        <v>100</v>
      </c>
      <c r="B121" s="8" t="s">
        <v>28</v>
      </c>
      <c r="C121" s="8" t="s">
        <v>243</v>
      </c>
      <c r="D121" s="11" t="s">
        <v>250</v>
      </c>
      <c r="E121" s="21" t="s">
        <v>251</v>
      </c>
      <c r="F121" s="12">
        <v>10</v>
      </c>
      <c r="G121" s="19" t="s">
        <v>28</v>
      </c>
      <c r="H121" s="14">
        <v>21.352499999999999</v>
      </c>
      <c r="I121" s="10">
        <f t="shared" si="5"/>
        <v>213.52499999999998</v>
      </c>
    </row>
    <row r="122" spans="1:11" x14ac:dyDescent="0.35">
      <c r="A122" s="8">
        <v>101</v>
      </c>
      <c r="B122" s="8">
        <v>54</v>
      </c>
      <c r="C122" s="8" t="s">
        <v>243</v>
      </c>
      <c r="D122" s="11" t="s">
        <v>252</v>
      </c>
      <c r="E122" s="21" t="s">
        <v>253</v>
      </c>
      <c r="F122" s="12">
        <v>20000</v>
      </c>
      <c r="G122" s="25">
        <v>1.82</v>
      </c>
      <c r="H122" s="25">
        <v>1.82</v>
      </c>
      <c r="I122" s="10">
        <f t="shared" si="5"/>
        <v>36400</v>
      </c>
    </row>
    <row r="123" spans="1:11" x14ac:dyDescent="0.35">
      <c r="A123" s="8">
        <v>102</v>
      </c>
      <c r="B123" s="8">
        <v>55</v>
      </c>
      <c r="C123" s="8" t="s">
        <v>243</v>
      </c>
      <c r="D123" s="11" t="s">
        <v>254</v>
      </c>
      <c r="E123" s="21" t="s">
        <v>255</v>
      </c>
      <c r="F123" s="12">
        <v>50</v>
      </c>
      <c r="G123" s="25">
        <v>1.6516</v>
      </c>
      <c r="H123" s="25">
        <v>1.6516</v>
      </c>
      <c r="I123" s="10">
        <f t="shared" si="5"/>
        <v>82.58</v>
      </c>
    </row>
    <row r="124" spans="1:11" x14ac:dyDescent="0.35">
      <c r="A124" s="8">
        <v>103</v>
      </c>
      <c r="B124" s="8">
        <v>56</v>
      </c>
      <c r="C124" s="8" t="s">
        <v>243</v>
      </c>
      <c r="D124" s="11" t="s">
        <v>256</v>
      </c>
      <c r="E124" s="21" t="s">
        <v>257</v>
      </c>
      <c r="F124" s="12">
        <v>30</v>
      </c>
      <c r="G124" s="25">
        <v>2.7705000000000002</v>
      </c>
      <c r="H124" s="25">
        <v>2.7705000000000002</v>
      </c>
      <c r="I124" s="10">
        <f t="shared" si="5"/>
        <v>83.115000000000009</v>
      </c>
    </row>
    <row r="125" spans="1:11" x14ac:dyDescent="0.35">
      <c r="A125" s="8">
        <v>104</v>
      </c>
      <c r="B125" s="8">
        <v>57</v>
      </c>
      <c r="C125" s="8" t="s">
        <v>243</v>
      </c>
      <c r="D125" s="11" t="s">
        <v>258</v>
      </c>
      <c r="E125" s="21" t="s">
        <v>259</v>
      </c>
      <c r="F125" s="12">
        <v>2000</v>
      </c>
      <c r="G125" s="25">
        <v>0.47949999999999998</v>
      </c>
      <c r="H125" s="25">
        <v>0.47949999999999998</v>
      </c>
      <c r="I125" s="10">
        <f t="shared" si="5"/>
        <v>959</v>
      </c>
      <c r="J125" s="17" t="s">
        <v>260</v>
      </c>
      <c r="K125" s="17" t="s">
        <v>261</v>
      </c>
    </row>
    <row r="126" spans="1:11" x14ac:dyDescent="0.35">
      <c r="A126" s="8">
        <v>105</v>
      </c>
      <c r="B126" s="8">
        <v>58</v>
      </c>
      <c r="C126" s="8" t="s">
        <v>243</v>
      </c>
      <c r="D126" s="11" t="s">
        <v>262</v>
      </c>
      <c r="E126" s="21" t="s">
        <v>263</v>
      </c>
      <c r="F126" s="12">
        <v>5000</v>
      </c>
      <c r="G126" s="25">
        <v>0.63929999999999998</v>
      </c>
      <c r="H126" s="25">
        <v>0.63929999999999998</v>
      </c>
      <c r="I126" s="10">
        <f t="shared" si="5"/>
        <v>3196.5</v>
      </c>
      <c r="J126" s="17" t="s">
        <v>264</v>
      </c>
      <c r="K126" s="17" t="s">
        <v>265</v>
      </c>
    </row>
    <row r="127" spans="1:11" x14ac:dyDescent="0.35">
      <c r="A127" s="8">
        <v>106</v>
      </c>
      <c r="B127" s="8">
        <v>59</v>
      </c>
      <c r="C127" s="8" t="s">
        <v>243</v>
      </c>
      <c r="D127" s="11" t="s">
        <v>266</v>
      </c>
      <c r="E127" s="21" t="s">
        <v>267</v>
      </c>
      <c r="F127" s="12">
        <v>100</v>
      </c>
      <c r="G127" s="25">
        <v>4.16</v>
      </c>
      <c r="H127" s="25">
        <v>4.16</v>
      </c>
      <c r="I127" s="10">
        <f t="shared" si="5"/>
        <v>416</v>
      </c>
    </row>
    <row r="128" spans="1:11" ht="29" x14ac:dyDescent="0.35">
      <c r="A128" s="8">
        <v>107</v>
      </c>
      <c r="B128" s="8" t="s">
        <v>28</v>
      </c>
      <c r="C128" s="8" t="s">
        <v>243</v>
      </c>
      <c r="D128" s="11" t="s">
        <v>268</v>
      </c>
      <c r="E128" s="21" t="s">
        <v>269</v>
      </c>
      <c r="F128" s="12">
        <v>50</v>
      </c>
      <c r="G128" s="19" t="s">
        <v>28</v>
      </c>
      <c r="H128" s="14">
        <v>6.7960000000000003</v>
      </c>
      <c r="I128" s="10">
        <f t="shared" si="5"/>
        <v>339.8</v>
      </c>
      <c r="J128" s="17" t="s">
        <v>270</v>
      </c>
      <c r="K128" s="17" t="s">
        <v>271</v>
      </c>
    </row>
    <row r="129" spans="1:11" x14ac:dyDescent="0.35">
      <c r="A129" s="8">
        <v>108</v>
      </c>
      <c r="B129" s="8">
        <v>62</v>
      </c>
      <c r="C129" s="8" t="s">
        <v>243</v>
      </c>
      <c r="D129" s="9" t="s">
        <v>272</v>
      </c>
      <c r="E129" s="21" t="s">
        <v>273</v>
      </c>
      <c r="F129" s="12">
        <v>10</v>
      </c>
      <c r="G129" s="25">
        <v>20.991800000000001</v>
      </c>
      <c r="H129" s="25">
        <v>20.991800000000001</v>
      </c>
      <c r="I129" s="10">
        <f t="shared" si="5"/>
        <v>209.91800000000001</v>
      </c>
    </row>
    <row r="130" spans="1:11" x14ac:dyDescent="0.35">
      <c r="A130" s="8">
        <v>109</v>
      </c>
      <c r="B130" s="8">
        <v>63</v>
      </c>
      <c r="C130" s="8" t="s">
        <v>243</v>
      </c>
      <c r="D130" s="9" t="s">
        <v>274</v>
      </c>
      <c r="E130" s="21" t="s">
        <v>275</v>
      </c>
      <c r="F130" s="12">
        <v>6</v>
      </c>
      <c r="G130" s="25">
        <v>42.356499999999997</v>
      </c>
      <c r="H130" s="25">
        <v>42.356499999999997</v>
      </c>
      <c r="I130" s="10">
        <f t="shared" si="5"/>
        <v>254.13899999999998</v>
      </c>
    </row>
    <row r="131" spans="1:11" ht="188.5" x14ac:dyDescent="0.35">
      <c r="A131" s="8">
        <v>110</v>
      </c>
      <c r="B131" s="8">
        <v>64</v>
      </c>
      <c r="C131" s="8" t="s">
        <v>243</v>
      </c>
      <c r="D131" s="9" t="s">
        <v>276</v>
      </c>
      <c r="E131" s="21" t="s">
        <v>297</v>
      </c>
      <c r="F131" s="12">
        <v>5000</v>
      </c>
      <c r="G131" s="25">
        <v>3.0901999999999998</v>
      </c>
      <c r="H131" s="25">
        <v>2.3199999999999998</v>
      </c>
      <c r="I131" s="35">
        <f t="shared" si="5"/>
        <v>11600</v>
      </c>
      <c r="J131" s="17" t="s">
        <v>277</v>
      </c>
      <c r="K131" s="31" t="s">
        <v>278</v>
      </c>
    </row>
    <row r="132" spans="1:11" ht="290" x14ac:dyDescent="0.35">
      <c r="A132" s="8">
        <v>111</v>
      </c>
      <c r="B132" s="8" t="s">
        <v>28</v>
      </c>
      <c r="C132" s="8" t="s">
        <v>243</v>
      </c>
      <c r="D132" s="9" t="s">
        <v>279</v>
      </c>
      <c r="E132" s="21" t="s">
        <v>280</v>
      </c>
      <c r="F132" s="12">
        <v>1500</v>
      </c>
      <c r="G132" s="19" t="s">
        <v>28</v>
      </c>
      <c r="H132" s="14">
        <v>3.0354999999999999</v>
      </c>
      <c r="I132" s="10">
        <f t="shared" si="5"/>
        <v>4553.25</v>
      </c>
      <c r="J132" s="17" t="s">
        <v>281</v>
      </c>
      <c r="K132" s="17" t="s">
        <v>282</v>
      </c>
    </row>
    <row r="133" spans="1:11" ht="116" x14ac:dyDescent="0.35">
      <c r="A133" s="8">
        <v>112</v>
      </c>
      <c r="B133" s="8" t="s">
        <v>28</v>
      </c>
      <c r="C133" s="8" t="s">
        <v>243</v>
      </c>
      <c r="D133" s="11" t="s">
        <v>283</v>
      </c>
      <c r="E133" s="21" t="s">
        <v>284</v>
      </c>
      <c r="F133" s="12">
        <v>10</v>
      </c>
      <c r="G133" s="19" t="s">
        <v>28</v>
      </c>
      <c r="H133" s="14">
        <v>52</v>
      </c>
      <c r="I133" s="10">
        <f t="shared" si="5"/>
        <v>520</v>
      </c>
      <c r="J133" s="17" t="s">
        <v>285</v>
      </c>
      <c r="K133" s="17" t="s">
        <v>286</v>
      </c>
    </row>
    <row r="134" spans="1:11" ht="101.5" x14ac:dyDescent="0.35">
      <c r="A134" s="8">
        <v>113</v>
      </c>
      <c r="B134" s="18">
        <v>65</v>
      </c>
      <c r="C134" s="18" t="s">
        <v>287</v>
      </c>
      <c r="D134" s="30" t="s">
        <v>288</v>
      </c>
      <c r="E134" s="21" t="s">
        <v>289</v>
      </c>
      <c r="F134" s="12">
        <v>1000</v>
      </c>
      <c r="G134" s="25">
        <v>1.8648</v>
      </c>
      <c r="H134" s="25">
        <v>1.8648</v>
      </c>
      <c r="I134" s="10">
        <f t="shared" si="5"/>
        <v>1864.8</v>
      </c>
      <c r="J134" s="17" t="s">
        <v>290</v>
      </c>
      <c r="K134" s="17" t="s">
        <v>291</v>
      </c>
    </row>
    <row r="135" spans="1:11" ht="58" x14ac:dyDescent="0.35">
      <c r="A135" s="8">
        <v>114</v>
      </c>
      <c r="B135" s="18">
        <v>66</v>
      </c>
      <c r="C135" s="18" t="s">
        <v>287</v>
      </c>
      <c r="D135" s="11" t="s">
        <v>292</v>
      </c>
      <c r="E135" s="21" t="s">
        <v>293</v>
      </c>
      <c r="F135" s="12">
        <v>500</v>
      </c>
      <c r="G135" s="25">
        <v>0.82</v>
      </c>
      <c r="H135" s="25">
        <v>0.81</v>
      </c>
      <c r="I135" s="10">
        <f t="shared" ref="I135" si="7">F135*H135</f>
        <v>405</v>
      </c>
      <c r="J135" s="17" t="s">
        <v>294</v>
      </c>
      <c r="K135" s="17" t="s">
        <v>295</v>
      </c>
    </row>
    <row r="136" spans="1:11" x14ac:dyDescent="0.35">
      <c r="D136" s="13" t="s">
        <v>296</v>
      </c>
      <c r="I136" s="20">
        <f>SUM(I22:I135)</f>
        <v>349700.39079999994</v>
      </c>
    </row>
    <row r="139" spans="1:11" x14ac:dyDescent="0.35">
      <c r="F139" s="3"/>
    </row>
    <row r="140" spans="1:11" x14ac:dyDescent="0.35">
      <c r="G140" s="36"/>
    </row>
  </sheetData>
  <autoFilter ref="A21:I136" xr:uid="{00000000-0009-0000-0000-000000000000}"/>
  <mergeCells count="5">
    <mergeCell ref="A7:I8"/>
    <mergeCell ref="A11:I13"/>
    <mergeCell ref="A15:I16"/>
    <mergeCell ref="A17:I18"/>
    <mergeCell ref="A9:I10"/>
  </mergeCells>
  <dataValidations count="1">
    <dataValidation type="custom" showInputMessage="1" showErrorMessage="1" error="SISESTATUD VÄÄRTUS ÜLETAB RAAMLEPINGUS FIKSEERITUD MAKSIMAALSET HINDA VÕI VEERG G ON VÄÄRTUS SISESTAMATA" sqref="H25 H30 H36:H38 H40:H42 H46:H57 H62 H65:H70 H73 H78:H80 H83 H85 H92:H96 H99:H103 H110:H118 H121 H128 H132:H133" xr:uid="{96678C07-B963-4411-882E-A02D9A5F8DE9}">
      <formula1>H25&lt;=G25</formula1>
    </dataValidation>
  </dataValidations>
  <pageMargins left="0.7" right="0.7" top="0.75" bottom="0.75" header="0.3" footer="0.3"/>
  <pageSetup paperSize="9" scale="70"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4" ma:contentTypeDescription="Loo uus dokument" ma:contentTypeScope="" ma:versionID="9fa20a7d1c1a6536bf07b2e04e7a5606">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6db0213f75dddd9333e977fda00b0abf"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_dlc_DocId" ma:index="13" nillable="true" ma:displayName="Dokumendi ID väärtus" ma:description="Sellele üksusele määratud dokumendi ID väärtus." ma:internalName="_dlc_DocId" ma:readOnly="true">
      <xsd:simpleType>
        <xsd:restriction base="dms:Text"/>
      </xsd:simpleType>
    </xsd:element>
    <xsd:element name="_dlc_DocIdUrl" ma:index="14"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_dlc_DocId xmlns="d5573a5d-10e4-4724-a6b0-f07fd5e60675">5QUVV7YNFJNK-90782630-6218</_dlc_DocId>
    <_dlc_DocIdUrl xmlns="d5573a5d-10e4-4724-a6b0-f07fd5e60675">
      <Url>https://rkik.mil.intra/collaboration/RKIKkatport/_layouts/15/DocIdRedir.aspx?ID=5QUVV7YNFJNK-90782630-6218</Url>
      <Description>5QUVV7YNFJNK-90782630-6218</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2866D2-22B4-4AC6-A523-B6371DAC666D}">
  <ds:schemaRefs>
    <ds:schemaRef ds:uri="http://schemas.microsoft.com/sharepoint/events"/>
  </ds:schemaRefs>
</ds:datastoreItem>
</file>

<file path=customXml/itemProps2.xml><?xml version="1.0" encoding="utf-8"?>
<ds:datastoreItem xmlns:ds="http://schemas.openxmlformats.org/officeDocument/2006/customXml" ds:itemID="{A5D02537-6DD9-4C1D-8F5C-CD4BD6F9AB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1B5A17-6DED-4AE8-B6EE-7B1E71A808C3}">
  <ds:schemaRefs>
    <ds:schemaRef ds:uri="http://schemas.microsoft.com/office/2006/metadata/properties"/>
    <ds:schemaRef ds:uri="http://schemas.microsoft.com/office/infopath/2007/PartnerControls"/>
    <ds:schemaRef ds:uri="http://schemas.microsoft.com/sharepoint/v4"/>
    <ds:schemaRef ds:uri="d5573a5d-10e4-4724-a6b0-f07fd5e60675"/>
  </ds:schemaRefs>
</ds:datastoreItem>
</file>

<file path=customXml/itemProps4.xml><?xml version="1.0" encoding="utf-8"?>
<ds:datastoreItem xmlns:ds="http://schemas.openxmlformats.org/officeDocument/2006/customXml" ds:itemID="{6A916FD8-844A-4385-AD16-2BB7C6EDE5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EDF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20260212_A_RKIK_Lisa_1_Pakkumuse vorm_tehniline kirjeldus_osa 2</dc:title>
  <dc:subject/>
  <dc:creator>Anu Arukaev</dc:creator>
  <cp:keywords/>
  <dc:description/>
  <cp:lastModifiedBy>Anu Arukaev</cp:lastModifiedBy>
  <cp:revision/>
  <dcterms:created xsi:type="dcterms:W3CDTF">2020-09-11T06:14:29Z</dcterms:created>
  <dcterms:modified xsi:type="dcterms:W3CDTF">2026-02-12T15:05:52Z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y fmtid="{D5CDD505-2E9C-101B-9397-08002B2CF9AE}" pid="3" name="_dlc_DocIdItemGuid">
    <vt:lpwstr>cf407297-606f-46a0-9587-2b56d163997c</vt:lpwstr>
  </property>
</Properties>
</file>